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15" yWindow="2085" windowWidth="10215" windowHeight="3165" tabRatio="449"/>
  </bookViews>
  <sheets>
    <sheet name="Risikoanalyse" sheetId="4" r:id="rId1"/>
    <sheet name="Lister" sheetId="5" state="hidden" r:id="rId2"/>
    <sheet name="Versionshistorik Mads" sheetId="6" state="hidden" r:id="rId3"/>
    <sheet name="Risikohåndtering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_xlnm._FilterDatabase" localSheetId="0" hidden="1">Risikoanalyse!$B$14:$J$39</definedName>
    <definedName name="d">[1]Lister!$G$2:$G$3</definedName>
    <definedName name="Eskalation">Lister!$H$2:$H$8</definedName>
    <definedName name="Fase">Lister!$B$2:$B$11</definedName>
    <definedName name="janej">Lister!$G$2:$G$3</definedName>
    <definedName name="Kategori">Lister!#REF!</definedName>
    <definedName name="Kvalitet">Lister!$D$2:$D$4</definedName>
    <definedName name="Pal_Workbook_GUID" hidden="1">"14F4CWHJQ9SEDHA3FJTZTHWN"</definedName>
    <definedName name="Primaert_formaal">Lister!$J$2:$J$5</definedName>
    <definedName name="Risikogruppe">Lister!$A$3:$A$5</definedName>
    <definedName name="Risikotype">Lister!$A$2:$A$6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1800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kala">Lister!$C$2:$C$11</definedName>
    <definedName name="Status">Lister!$E$2:$E$4</definedName>
    <definedName name="Tiltag">Lister!$I$2:$I$3</definedName>
    <definedName name="_xlnm.Print_Area" localSheetId="0">Risikoanalyse!$A$1:$AR$39</definedName>
    <definedName name="Vaelg_haandtering">Lister!$F$2:$F$14</definedName>
    <definedName name="Vaelgfase">Lister!$F$2:$F$14</definedName>
  </definedNames>
  <calcPr calcId="145621"/>
</workbook>
</file>

<file path=xl/calcChain.xml><?xml version="1.0" encoding="utf-8"?>
<calcChain xmlns="http://schemas.openxmlformats.org/spreadsheetml/2006/main">
  <c r="X48" i="4" l="1"/>
  <c r="Y48" i="4" s="1"/>
  <c r="X31" i="4"/>
  <c r="Y31" i="4" s="1"/>
  <c r="X47" i="4" l="1"/>
  <c r="Y47" i="4" s="1"/>
  <c r="O47" i="4"/>
  <c r="Y42" i="4"/>
  <c r="Y43" i="4"/>
  <c r="Y36" i="4"/>
  <c r="Y41" i="4" l="1"/>
  <c r="Y40" i="4"/>
  <c r="Y46" i="4"/>
  <c r="X50" i="4" l="1"/>
  <c r="Y50" i="4" s="1"/>
  <c r="O50" i="4"/>
  <c r="X45" i="4"/>
  <c r="Y45" i="4" s="1"/>
  <c r="O45" i="4"/>
  <c r="X38" i="4" l="1"/>
  <c r="Y38" i="4" s="1"/>
  <c r="O38" i="4"/>
  <c r="X23" i="4"/>
  <c r="Y23" i="4" s="1"/>
  <c r="O23" i="4"/>
  <c r="X35" i="4"/>
  <c r="Y35" i="4" s="1"/>
  <c r="O35" i="4"/>
  <c r="X34" i="4"/>
  <c r="Y34" i="4" s="1"/>
  <c r="O34" i="4"/>
  <c r="X33" i="4"/>
  <c r="Y33" i="4" s="1"/>
  <c r="O33" i="4"/>
  <c r="X39" i="4"/>
  <c r="Y39" i="4" s="1"/>
  <c r="O39" i="4"/>
  <c r="O49" i="4"/>
  <c r="O20" i="4" l="1"/>
  <c r="X20" i="4"/>
  <c r="Y20" i="4" s="1"/>
  <c r="H10" i="7" l="1"/>
  <c r="H11" i="7"/>
  <c r="H12" i="7"/>
  <c r="H13" i="7"/>
  <c r="H14" i="7"/>
  <c r="H16" i="7"/>
  <c r="H18" i="7"/>
  <c r="H23" i="7"/>
  <c r="H24" i="7"/>
  <c r="H30" i="7"/>
  <c r="G10" i="7"/>
  <c r="G11" i="7"/>
  <c r="G12" i="7"/>
  <c r="G13" i="7"/>
  <c r="G14" i="7"/>
  <c r="G16" i="7"/>
  <c r="G18" i="7"/>
  <c r="G23" i="7"/>
  <c r="G24" i="7"/>
  <c r="G30" i="7"/>
  <c r="F10" i="7"/>
  <c r="F11" i="7"/>
  <c r="F12" i="7"/>
  <c r="F13" i="7"/>
  <c r="F14" i="7"/>
  <c r="F16" i="7"/>
  <c r="F18" i="7"/>
  <c r="F23" i="7"/>
  <c r="F24" i="7"/>
  <c r="F30" i="7"/>
  <c r="E10" i="7"/>
  <c r="E11" i="7"/>
  <c r="E12" i="7"/>
  <c r="E13" i="7"/>
  <c r="E14" i="7"/>
  <c r="E16" i="7"/>
  <c r="E18" i="7"/>
  <c r="E23" i="7"/>
  <c r="E24" i="7"/>
  <c r="E30" i="7"/>
  <c r="D10" i="7" l="1"/>
  <c r="D11" i="7"/>
  <c r="D12" i="7"/>
  <c r="D13" i="7"/>
  <c r="D14" i="7"/>
  <c r="D16" i="7"/>
  <c r="D18" i="7"/>
  <c r="D23" i="7"/>
  <c r="D24" i="7"/>
  <c r="D30" i="7"/>
  <c r="C10" i="7"/>
  <c r="C11" i="7"/>
  <c r="C12" i="7"/>
  <c r="C13" i="7"/>
  <c r="C14" i="7"/>
  <c r="C16" i="7"/>
  <c r="C18" i="7"/>
  <c r="C23" i="7"/>
  <c r="C24" i="7"/>
  <c r="C30" i="7"/>
  <c r="D9" i="7"/>
  <c r="E9" i="7"/>
  <c r="F9" i="7"/>
  <c r="G9" i="7"/>
  <c r="H9" i="7"/>
  <c r="C9" i="7"/>
  <c r="B10" i="7" l="1"/>
  <c r="B11" i="7"/>
  <c r="B12" i="7"/>
  <c r="B13" i="7"/>
  <c r="B14" i="7"/>
  <c r="B16" i="7"/>
  <c r="B18" i="7"/>
  <c r="B23" i="7"/>
  <c r="B24" i="7"/>
  <c r="B9" i="7"/>
  <c r="O26" i="4" l="1"/>
  <c r="X22" i="4"/>
  <c r="Y22" i="4" s="1"/>
  <c r="O22" i="4"/>
  <c r="X21" i="4"/>
  <c r="Y21" i="4" s="1"/>
  <c r="O21" i="4"/>
  <c r="X19" i="4"/>
  <c r="Y19" i="4" s="1"/>
  <c r="O19" i="4"/>
</calcChain>
</file>

<file path=xl/comments1.xml><?xml version="1.0" encoding="utf-8"?>
<comments xmlns="http://schemas.openxmlformats.org/spreadsheetml/2006/main">
  <authors>
    <author>Bjarne Andersen</author>
    <author>Mads Nørgaard Jørgensen</author>
    <author>Sarah Kirkeby Danneskiold-Samsøe</author>
    <author>sit-x000067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Fortløbende nummerering af risici af hensyn til identifikation</t>
        </r>
      </text>
    </comment>
    <comment ref="C14" authorId="1">
      <text>
        <r>
          <rPr>
            <b/>
            <sz val="8"/>
            <color indexed="81"/>
            <rFont val="Tahoma"/>
            <family val="2"/>
          </rPr>
          <t>Angiv hvilken bølge i programmet risikoen befinder sig i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>Angiv hvilket projekt risikoen befinder sig i</t>
        </r>
      </text>
    </comment>
    <comment ref="E14" authorId="2">
      <text>
        <r>
          <rPr>
            <b/>
            <sz val="8"/>
            <color indexed="81"/>
            <rFont val="Tahoma"/>
            <family val="2"/>
          </rPr>
          <t>Er risiko relateret til programniveau - dvs. tværgående for programmet?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Angiv hvilke andre projekter der berøres af risikoen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Dato for registrering eller opdatering af risiko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 xml:space="preserve">Angiv initialer på forfatter til tilføjelsen/opdateringen af risikoen </t>
        </r>
      </text>
    </comment>
    <comment ref="I14" authorId="1">
      <text>
        <r>
          <rPr>
            <b/>
            <sz val="8"/>
            <color indexed="81"/>
            <rFont val="Tahoma"/>
            <family val="2"/>
          </rPr>
          <t>Kort og præcis beskrivelse af årsagen til den pågældende risiko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Kort og præcis beskrivelse af den pågældende risiko</t>
        </r>
      </text>
    </comment>
    <comment ref="K14" authorId="1">
      <text>
        <r>
          <rPr>
            <b/>
            <sz val="8"/>
            <color indexed="81"/>
            <rFont val="Tahoma"/>
            <family val="2"/>
          </rPr>
          <t>Kort og præcis beskrivelse af den pågældende risikos effekt</t>
        </r>
      </text>
    </comment>
    <comment ref="L14" authorId="0">
      <text>
        <r>
          <rPr>
            <b/>
            <sz val="8"/>
            <color indexed="81"/>
            <rFont val="Tahoma"/>
            <family val="2"/>
          </rPr>
          <t>Vælg fra listen hvilken risikogruppe risikoen tilhører:
• Forretningsmæssige forhold
• Projektets tilrettelæggelse
• Markedsafklaring og teknisk løsning 
• Interessenter
• Slutbrugere og slutprodukt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>Kun relevant ved opdatering af risiko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Vælg status for hændelse. Er der stadig en risiko for at hændelsen indtræffer (risiko), er den ikke længere mulig (indtraf ikke), eller er den indtruffet (indraf)?
• Risiko
• Indtraf ikke
• Indtraf</t>
        </r>
      </text>
    </comment>
    <comment ref="R14" authorId="1">
      <text>
        <r>
          <rPr>
            <b/>
            <sz val="8"/>
            <color indexed="81"/>
            <rFont val="Tahoma"/>
            <family val="2"/>
          </rPr>
          <t>Vælg fra listen et tal fra 1-5 sandsynligheden for at risikoen indtræffer:
1 - 0-20 %
2 - 20-40 %
3 - 40-60 %
4 - 60-80 %
5 - 80-100 %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4" authorId="1">
      <text>
        <r>
          <rPr>
            <b/>
            <sz val="8"/>
            <color indexed="81"/>
            <rFont val="Tahoma"/>
            <family val="2"/>
          </rPr>
          <t>Risici med en risikoværdi over 2 eller under -2 indtastes efterfølgende i business casen.
Risikoværdier over 10 bør føre til overvejelse af flere eller kraftigere tiltag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4" authorId="0">
      <text>
        <r>
          <rPr>
            <b/>
            <sz val="8"/>
            <color indexed="81"/>
            <rFont val="Tahoma"/>
            <family val="2"/>
          </rPr>
          <t>Vælg fra listen i hvilken fase risikoen forventes at kunne indtræffe:
• Analyse
• Anskaffelse
• Gennemførsel
• Realisering
- Præcisering af program
- Programbølge 1
- Programbølge 2
- Programbølge 3
- Lukning af program</t>
        </r>
      </text>
    </comment>
    <comment ref="AB14" authorId="1">
      <text>
        <r>
          <rPr>
            <b/>
            <sz val="8"/>
            <color indexed="81"/>
            <rFont val="Tahoma"/>
            <family val="2"/>
          </rPr>
          <t>Milepæle til tidlig identifikation af en risikos indtræffen eller mulige indtræffen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4" authorId="1">
      <text>
        <r>
          <rPr>
            <b/>
            <sz val="8"/>
            <color indexed="81"/>
            <rFont val="Tahoma"/>
            <family val="2"/>
          </rPr>
          <t>Klik og vælg relevante tiltag,</t>
        </r>
      </text>
    </comment>
    <comment ref="AO14" authorId="1">
      <text>
        <r>
          <rPr>
            <b/>
            <sz val="8"/>
            <color indexed="81"/>
            <rFont val="Tahoma"/>
            <family val="2"/>
          </rPr>
          <t>Kopieres fra business case</t>
        </r>
      </text>
    </comment>
    <comment ref="M15" authorId="1">
      <text>
        <r>
          <rPr>
            <b/>
            <sz val="8"/>
            <color indexed="81"/>
            <rFont val="Tahoma"/>
            <family val="2"/>
          </rPr>
          <t>Vælg fra listen et tal fra 1-5 sandsynligheden for at risikoen indtræffer:
1 - 0-20 %
2 - 20-40 %
3 - 40-60 %
4 - 60-80 %
5 - 80-100 %</t>
        </r>
      </text>
    </comment>
    <comment ref="N15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de negative konsekvenser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O15" authorId="1">
      <text>
        <r>
          <rPr>
            <b/>
            <sz val="8"/>
            <color indexed="81"/>
            <rFont val="Tahoma"/>
            <family val="2"/>
          </rPr>
          <t>Udregnes automatisk som sandsynlighed x konsekvens</t>
        </r>
      </text>
    </comment>
    <comment ref="P15" authorId="1">
      <text>
        <r>
          <rPr>
            <b/>
            <sz val="8"/>
            <color indexed="81"/>
            <rFont val="Tahoma"/>
            <family val="2"/>
          </rPr>
          <t xml:space="preserve">Beskriv meget kort tiltag til håndtering af risiko før seneste opdatering.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5" authorId="1">
      <text>
        <r>
          <rPr>
            <b/>
            <sz val="8"/>
            <color indexed="81"/>
            <rFont val="Tahoma"/>
            <family val="2"/>
          </rPr>
          <t>Angiv initialer på den der håndterer risikoen</t>
        </r>
      </text>
    </comment>
    <comment ref="AE15" authorId="0">
      <text>
        <r>
          <rPr>
            <b/>
            <sz val="8"/>
            <color indexed="81"/>
            <rFont val="Tahoma"/>
            <family val="2"/>
          </rPr>
          <t>Angiv initialer på den ansvarlige for risikoen</t>
        </r>
      </text>
    </comment>
    <comment ref="AF15" authorId="1">
      <text>
        <r>
          <rPr>
            <b/>
            <sz val="8"/>
            <color indexed="81"/>
            <rFont val="Tahoma"/>
            <family val="2"/>
          </rPr>
          <t>Dato for hvornår tiltaget skal være afsluttet.</t>
        </r>
      </text>
    </comment>
    <comment ref="AG15" authorId="0">
      <text>
        <r>
          <rPr>
            <b/>
            <sz val="8"/>
            <color indexed="81"/>
            <rFont val="Tahoma"/>
            <family val="2"/>
          </rPr>
          <t>Angiv om der er udarbejdet beredskabsplan for håndtering af risikoens indtræffen og henvis evt. til særlig plan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8"/>
            <color indexed="81"/>
            <rFont val="Tahoma"/>
            <family val="2"/>
          </rPr>
          <t>Vælg fra listen det nuværende eskalateringsniveau i organisationen:
• Projektleder
• Projektejer
• Projektstyregruppe
• Programleder
• Programejer
• Programstyregruppe</t>
        </r>
      </text>
    </comment>
    <comment ref="AO15" authorId="3">
      <text>
        <r>
          <rPr>
            <b/>
            <sz val="8"/>
            <color indexed="81"/>
            <rFont val="Tahoma"/>
            <family val="2"/>
          </rPr>
          <t xml:space="preserve">Konsekvenser for projektudgifter hvis hændelsen indtræffer </t>
        </r>
      </text>
    </comment>
    <comment ref="AP15" authorId="3">
      <text>
        <r>
          <rPr>
            <b/>
            <sz val="8"/>
            <color indexed="81"/>
            <rFont val="Tahoma"/>
            <family val="2"/>
          </rPr>
          <t xml:space="preserve">Konsekvenser for økonomisk gevinstrealisering hvis hændelsen indtræffer </t>
        </r>
      </text>
    </comment>
    <comment ref="AQ15" authorId="3">
      <text>
        <r>
          <rPr>
            <b/>
            <sz val="8"/>
            <color indexed="81"/>
            <rFont val="Tahoma"/>
            <family val="2"/>
          </rPr>
          <t xml:space="preserve">Konsekvenser for ikke-økonomisk gevinstrealisering hvis hændelsen indtræffer </t>
        </r>
      </text>
    </comment>
    <comment ref="S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de negative konsekvenser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T16" authorId="1">
      <text>
        <r>
          <rPr>
            <b/>
            <sz val="8"/>
            <color indexed="81"/>
            <rFont val="Tahoma"/>
            <family val="2"/>
          </rPr>
          <t>Vælg fra listen en værdi fra 1-5 for konsekvensen hvis risikoen indtræffer: 
1 - Ubetydelige konsekvenser
2 - Mindre konsekvenser
3 - Betydelige konsekvenser
4 - Store konsekvenser
5 - Meget store konsekvenser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U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V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W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X16" authorId="1">
      <text>
        <r>
          <rPr>
            <b/>
            <sz val="8"/>
            <color indexed="81"/>
            <rFont val="Tahoma"/>
            <family val="2"/>
          </rPr>
          <t>Udregnes automatisk som den højeste konsekvensscore.</t>
        </r>
      </text>
    </comment>
    <comment ref="AB16" authorId="1">
      <text>
        <r>
          <rPr>
            <b/>
            <sz val="8"/>
            <color indexed="81"/>
            <rFont val="Tahoma"/>
            <family val="2"/>
          </rPr>
          <t>Er der fastsat en advarselsindikator?</t>
        </r>
      </text>
    </comment>
    <comment ref="AC16" authorId="1">
      <text>
        <r>
          <rPr>
            <b/>
            <sz val="8"/>
            <color indexed="81"/>
            <rFont val="Tahoma"/>
            <family val="2"/>
          </rPr>
          <t>Er advarselsindikatoren overskredet?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Bjarne Andersen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Fortløbende nummerering af risici af hensyn til identifikation</t>
        </r>
      </text>
    </comment>
  </commentList>
</comments>
</file>

<file path=xl/sharedStrings.xml><?xml version="1.0" encoding="utf-8"?>
<sst xmlns="http://schemas.openxmlformats.org/spreadsheetml/2006/main" count="504" uniqueCount="287">
  <si>
    <t>Dato</t>
  </si>
  <si>
    <t>Ansvarlig</t>
  </si>
  <si>
    <t>Status</t>
  </si>
  <si>
    <t>Sand-
synlig-
hed</t>
  </si>
  <si>
    <t>Risiko-
værdi</t>
  </si>
  <si>
    <t>Skala</t>
  </si>
  <si>
    <t>Tidsplan</t>
  </si>
  <si>
    <t>Kvalitet</t>
  </si>
  <si>
    <t>Uændret</t>
  </si>
  <si>
    <t>Øges</t>
  </si>
  <si>
    <t>Mindskes</t>
  </si>
  <si>
    <t>Overvåges</t>
  </si>
  <si>
    <t>Fase</t>
  </si>
  <si>
    <t>Analyse</t>
  </si>
  <si>
    <t>Anskaffelse</t>
  </si>
  <si>
    <t>Gennemførsel</t>
  </si>
  <si>
    <t>Realisering</t>
  </si>
  <si>
    <t>Risikotype</t>
  </si>
  <si>
    <t>STAMDATA</t>
  </si>
  <si>
    <t>&lt;Valgfri – til intern styring&gt;</t>
  </si>
  <si>
    <t>Journalnummer</t>
  </si>
  <si>
    <t>Projektleder</t>
  </si>
  <si>
    <t>Typografi</t>
  </si>
  <si>
    <t>Farve på overskrifter, hvid kant af celler, farvning af omkringliggende celler</t>
  </si>
  <si>
    <t>Indsat ekstra kolonne til konsekvenser af gevinstrealisering</t>
  </si>
  <si>
    <t>Kommentar til økonomi ændret så der ikke refereres til BC</t>
  </si>
  <si>
    <t>Kommentar til risikoværdi ændret så det hedder produktet i stedet for gennemsnittet</t>
  </si>
  <si>
    <t>Kategorierne for økonomiske konsekvenser ændres til worst case, best case og middel estimat</t>
  </si>
  <si>
    <t>Kommentar til leverance/kvalitet redigeret ("estimeres" slettet)</t>
  </si>
  <si>
    <t>Ny kommentar til konsekvenser for gevinstrealisering</t>
  </si>
  <si>
    <t>Vejledningboks indsat</t>
  </si>
  <si>
    <t>Før reducerende tiltag fjernet</t>
  </si>
  <si>
    <t>Sandsynlighed og konsekvens gjort til 5-punktsskala</t>
  </si>
  <si>
    <t>Risiko</t>
  </si>
  <si>
    <t>Projekt-udgifter</t>
  </si>
  <si>
    <t>Konsekvenser for økonomi, tid, kvalitet og gevinster</t>
  </si>
  <si>
    <t>reducerende tiltag fjernes. Det er et tiltag der først kan tages stilling til efter risikoscoren og da arket opdateres løbende vil ssh og konsekvens blive opdateret alligevel</t>
  </si>
  <si>
    <t>Leverance/ kvalitet</t>
  </si>
  <si>
    <t>Status for risiko før seneste opdatering</t>
  </si>
  <si>
    <t>Sand-synlig-hed</t>
  </si>
  <si>
    <t>Risiko-værdi</t>
  </si>
  <si>
    <t>Forfatter</t>
  </si>
  <si>
    <t>Forventet tidspunkt for indtræffen
(fase)</t>
  </si>
  <si>
    <t>Beredskabs-plan</t>
  </si>
  <si>
    <t>Vælg fase</t>
  </si>
  <si>
    <t>Ja/nej</t>
  </si>
  <si>
    <t>Ja</t>
  </si>
  <si>
    <t>Nej</t>
  </si>
  <si>
    <t>Over-skredet</t>
  </si>
  <si>
    <t>Early Warning tilføjet, jf. Rambøll-rapport</t>
  </si>
  <si>
    <t>Forfatter tilføjet, jf. Rambøll-rapport</t>
  </si>
  <si>
    <t>Risikotype udvidet ift. terminologi benyttet af statens it-projektråd</t>
  </si>
  <si>
    <t>status for risiko før seneste opdatering tilføjet som halvskjulte celler (ssh, konsekvens, risikoværdi, tiltag)</t>
  </si>
  <si>
    <t>Konsekvensscorene ændret så muligt at blive negativ til positive risici (muligheder), jf. Rambøll-rapport</t>
  </si>
  <si>
    <t>Tilføjet status over udvikling i risikoværdi</t>
  </si>
  <si>
    <t>Proximity specificeret ved at flytte tidspunktet (fase), ændre navnet, kommentar samt tilføje farvekode til id af nære risici</t>
  </si>
  <si>
    <t>Præcise konsekvenser for økonomi og gevinstrealisering tilføjet som halvskjulte celler til kopering fra bc</t>
  </si>
  <si>
    <t>Farve for halvskjulte celler lidt mørkere</t>
  </si>
  <si>
    <t>linjer adskilt af matte farveændringer</t>
  </si>
  <si>
    <t>Eskalation</t>
  </si>
  <si>
    <t>Projektejer</t>
  </si>
  <si>
    <t>Fast-sat</t>
  </si>
  <si>
    <t>Håndtering af risiko</t>
  </si>
  <si>
    <t>Beskrivelse af tiltag</t>
  </si>
  <si>
    <t>Eskalering</t>
  </si>
  <si>
    <t>Forretningsmæssige forhold</t>
  </si>
  <si>
    <t>Slutbrugere og slutprodukt</t>
  </si>
  <si>
    <t>Markedsafklaring og teknisk løsning</t>
  </si>
  <si>
    <t>Deadline for tiltag</t>
  </si>
  <si>
    <t>Risikoeffekt</t>
  </si>
  <si>
    <t>Risikoårsag</t>
  </si>
  <si>
    <t>Projekt-id</t>
  </si>
  <si>
    <t>Risiko-id</t>
  </si>
  <si>
    <t>Idé</t>
  </si>
  <si>
    <t>Risikoårsag behandles</t>
  </si>
  <si>
    <t>Risikodeling/forsikring</t>
  </si>
  <si>
    <t>Risikoeffekt behandles</t>
  </si>
  <si>
    <t>Risiko-hændelse behandles</t>
  </si>
  <si>
    <t>Programleder</t>
  </si>
  <si>
    <t>Programejer</t>
  </si>
  <si>
    <t>Programstyregruppe</t>
  </si>
  <si>
    <t>Projektstyregruppe</t>
  </si>
  <si>
    <t>Advarsels-indikatorer</t>
  </si>
  <si>
    <t>Højeste score</t>
  </si>
  <si>
    <t>Indtraf ikke</t>
  </si>
  <si>
    <t>Indtraf</t>
  </si>
  <si>
    <t>Berørte projekter</t>
  </si>
  <si>
    <t>Projektleder / Programleder</t>
  </si>
  <si>
    <t>Projektudgifter (risikojusteret)</t>
  </si>
  <si>
    <t>Økonomisk gevinstrealisering (risikojusteret)</t>
  </si>
  <si>
    <t>Ikke-økonomisk (kvalitativ) gevinstrealisering (risikojusteret)</t>
  </si>
  <si>
    <t>Seneste status for risiko</t>
  </si>
  <si>
    <t>Risikobeskrivelse (identificering)</t>
  </si>
  <si>
    <t>Nuværende status for risiko (vurdering)</t>
  </si>
  <si>
    <t>Håndtering af risiko (håndtering)</t>
  </si>
  <si>
    <t>Højeste konsekvens-score</t>
  </si>
  <si>
    <t>Effektiviserings-gevinster</t>
  </si>
  <si>
    <t>Kvalitetsløfts-gevinster</t>
  </si>
  <si>
    <t>X</t>
  </si>
  <si>
    <t>Tiltag</t>
  </si>
  <si>
    <t>Direktion</t>
  </si>
  <si>
    <t>Accepteres</t>
  </si>
  <si>
    <t>Planlægning af risiko (planlægning)</t>
  </si>
  <si>
    <t>Planlægning af risiko</t>
  </si>
  <si>
    <t>Hvem håndterer?</t>
  </si>
  <si>
    <t>Projektets tilrettelæggelse</t>
  </si>
  <si>
    <t>Interessenter</t>
  </si>
  <si>
    <t>Detaljeret konsekvenser for økonomi og gevinstrealiering ift. mest sandsynlige udfald</t>
  </si>
  <si>
    <t>Projektnavn</t>
  </si>
  <si>
    <t>Projektets / programmets primære formål</t>
  </si>
  <si>
    <t>Primært formål</t>
  </si>
  <si>
    <t>Vælg primært formål</t>
  </si>
  <si>
    <t>Effektivisering</t>
  </si>
  <si>
    <t>Kvalitetsløft</t>
  </si>
  <si>
    <t>Risikohændelse</t>
  </si>
  <si>
    <t>Nuværende fase</t>
  </si>
  <si>
    <t>Program niveau</t>
  </si>
  <si>
    <t>Identificering af program</t>
  </si>
  <si>
    <t>Præcisering af program</t>
  </si>
  <si>
    <t>Programbølge 1</t>
  </si>
  <si>
    <t>Programbølge 2</t>
  </si>
  <si>
    <t>Programbølge 3</t>
  </si>
  <si>
    <t>Lukning af program</t>
  </si>
  <si>
    <t>---------------------</t>
  </si>
  <si>
    <t>Vælg projekt/programfase</t>
  </si>
  <si>
    <t>----------------------</t>
  </si>
  <si>
    <t>Risikoregister</t>
  </si>
  <si>
    <t>Programbølge-id</t>
  </si>
  <si>
    <t>Version 2.02</t>
  </si>
  <si>
    <t>Ændring af lovgivningskategorie</t>
  </si>
  <si>
    <t>Implementering af lovgivning</t>
  </si>
  <si>
    <t>Risikohåndtering</t>
  </si>
  <si>
    <t>A1</t>
  </si>
  <si>
    <t>C1</t>
  </si>
  <si>
    <t>D. Governance</t>
  </si>
  <si>
    <t>D1</t>
  </si>
  <si>
    <t>GDS/PK/GDB</t>
  </si>
  <si>
    <t>A2</t>
  </si>
  <si>
    <t>Projektejerne</t>
  </si>
  <si>
    <t>GD1/2-sekretariat</t>
  </si>
  <si>
    <t>A4</t>
  </si>
  <si>
    <t>A6</t>
  </si>
  <si>
    <t>Delprogramledelse</t>
  </si>
  <si>
    <t>B1</t>
  </si>
  <si>
    <t>B2</t>
  </si>
  <si>
    <t>B3</t>
  </si>
  <si>
    <t>B4</t>
  </si>
  <si>
    <t>Delprogramleder</t>
  </si>
  <si>
    <t>Styregruppe GD1/GD2/GD7/GD8 og PK</t>
  </si>
  <si>
    <t>A. Delprogrammets interne forhold</t>
  </si>
  <si>
    <t>B. Delprogrammets eksterne forhold</t>
  </si>
  <si>
    <t>C. Delprogrammets ressourcer/kompetencer</t>
  </si>
  <si>
    <t>FOT er ikke rettidig tilstede på DAF</t>
  </si>
  <si>
    <t>Tværgående test kan ikke gennemføres rettidigt</t>
  </si>
  <si>
    <t>Grundlaget for samarbejdet med GD7 ufuldstændigt (mangler på indsigt, organisering, tid, ressourcer mm.)</t>
  </si>
  <si>
    <t>GD7s implementeringsplan stemmer ikke overens med delprogrammets.</t>
  </si>
  <si>
    <t>Der opstår forsinkelse og tilbageløb.</t>
  </si>
  <si>
    <t xml:space="preserve">GD7 designes/bygges ikke fleksibelt nok til at kunne håndtere delprogrammets behov (funktionalitets-, styrings- og forvaltningsmæssigt) </t>
  </si>
  <si>
    <t>Delprogrammets planer kan ikke gennemføres eller udskydes til senere versioner af DAF.</t>
  </si>
  <si>
    <t>Delprogrammets scope og gevinstrealisering reduceres.</t>
  </si>
  <si>
    <t>A7</t>
  </si>
  <si>
    <t>De kommende anvendere er ikke tilstrækkelig informeret om delprogrammet</t>
  </si>
  <si>
    <t xml:space="preserve">Anvendere bliver usikre på værdien af grunddataprogrammet </t>
  </si>
  <si>
    <t>Anvenderne venter med at tilslutte sig de nye distributionsløsninger</t>
  </si>
  <si>
    <t>Grundlaget for samarbejdet med GD8 ufuldstændigt (mangler på indsigt, organisering, tid, ressourcer mm.)</t>
  </si>
  <si>
    <t>GD8 leverer ikke iht. delprogrammets forretningsbehov. Delprogrammet levere ikke iht. GD8s behov.</t>
  </si>
  <si>
    <t>Delprogramledelsen er nød til at bruge tid på opgaver udenfor planer/budget, som ikke bidrager til fremdrift på de forretningsmæssige områder</t>
  </si>
  <si>
    <t>GD7 leverer ikke iht. delprogrammets forretningsbehov (tjenester, metadata, hændelsesbeskeder, opdatering, sikkerhed, kommunikation til datanavendere). Delprogrammet levere ikke iht. GD7s behov (fx DLS).</t>
  </si>
  <si>
    <t>Ibrugtagningen af grunddataprogrammets forsinkes og/eller lever ikke op til scope.</t>
  </si>
  <si>
    <t>Delprogramejer</t>
  </si>
  <si>
    <t>Delprogramledelsen håndterer ikke forretningsmæssige problemstillinger i tilstrækkelig grad</t>
  </si>
  <si>
    <t>Delprogramledelse GD1 og GD2</t>
  </si>
  <si>
    <t>GD7 og delprogrammet leverer ikke rettidigt og/eller i rette til kvalitet til hinanden.</t>
  </si>
  <si>
    <t>GD7</t>
  </si>
  <si>
    <t>Væsentlige dele af delprogrammet kan ikke gennemføres.</t>
  </si>
  <si>
    <t xml:space="preserve">Plan for GeoDKs etablering på DAF ikke kendt </t>
  </si>
  <si>
    <t>Visse opgaverne forberedes og gennemføres ikke, således at leverancer ikke er rettidige og i rette kvalitet.</t>
  </si>
  <si>
    <t>Det er ikke muligt at indgå kontrakt rettidigt</t>
  </si>
  <si>
    <t xml:space="preserve">Det tværgående testarbejde er ikke med i de oprindelige planer og budgetter </t>
  </si>
  <si>
    <t>Testarbejdet kan ikke gennemføres  og dele af leverancer virker ikke</t>
  </si>
  <si>
    <t>Der allokeres ikke ressourcer til test</t>
  </si>
  <si>
    <t>Opsplitning af BBR  forsinkes</t>
  </si>
  <si>
    <t>Tidsplan forsinkes (DAR 1.0)</t>
  </si>
  <si>
    <t>Mangler  i udførelsen af den kommunale suppleringsopgave</t>
  </si>
  <si>
    <t xml:space="preserve"> idriftsættelsen hos CPR, CVR mv.forsinkes </t>
  </si>
  <si>
    <t>Tidsplan forsinkes</t>
  </si>
  <si>
    <t>Idriftsættelsen hos CPR, CVR mv. forsinkes</t>
  </si>
  <si>
    <t>A8</t>
  </si>
  <si>
    <t>A10</t>
  </si>
  <si>
    <t>A11</t>
  </si>
  <si>
    <t>Delprogrammets budget bliver ikke opdateret ift. implementeringsplanen ved revisionen af business casen i foråret 2015</t>
  </si>
  <si>
    <t>Dialogen mellem delprogrammer er ineffektiv, tidskrævede og upræcis. Manifesterer sig bl.a. som sen afklaring/beslutning ift. forretningsmæssige behov og ressourcemæssige problemer.</t>
  </si>
  <si>
    <t>Leverancer kommer på forkert tidspunkt, i en ikke aftalt og/eller ringere kvalitet.</t>
  </si>
  <si>
    <t>GD2</t>
  </si>
  <si>
    <t>KMD har overset tekniske udfordringer</t>
  </si>
  <si>
    <t>Manglende koordinerede operationelle implementeringsplaner for alle delprogrammer og GDS (især mellem GD1 ,GD2, GD7 og GD8)</t>
  </si>
  <si>
    <t>B5</t>
  </si>
  <si>
    <t>B6</t>
  </si>
  <si>
    <t>Projekterne udfylder ikke DLS til tiden</t>
  </si>
  <si>
    <t>manglende overblik over tids- og ressourceforbrug ifm etablering af Dataleverancespecifikationer</t>
  </si>
  <si>
    <t xml:space="preserve">Der opstår forsinkelse </t>
  </si>
  <si>
    <t>A12</t>
  </si>
  <si>
    <t>Ingen ressourcer afsat i SKAT til at løfte SKATs opgaver i GD2</t>
  </si>
  <si>
    <t>Risiko for at SKAT ikke udvikler løsning afstemt med DST og CVR i tid</t>
  </si>
  <si>
    <t>Idriftsættelse af CVR, DST og SKAT kan ikke ske</t>
  </si>
  <si>
    <t>EMU</t>
  </si>
  <si>
    <t>C3</t>
  </si>
  <si>
    <t>Det er ikke muligt for GD1/GD2 sekretariatet at agere på problemstillinger vedr. Sikkerhed</t>
  </si>
  <si>
    <t>Den implementerede løsning lever ikke i tilstrækkleig grad op til de behov som GD1/GD2 registrene har</t>
  </si>
  <si>
    <t>B10</t>
  </si>
  <si>
    <t>Der er ikke nok testkapacitet</t>
  </si>
  <si>
    <t xml:space="preserve">Test tager længere tid, afvilkingen af test sårbar i forhold til når test fejler samt  nedbrud og forsinkelser </t>
  </si>
  <si>
    <t>B9</t>
  </si>
  <si>
    <t>Det koncept for hændelser der er anvendt i udarbejdelse af løsningsarkitekturen for GD1 og GD2 understøttes ikke af DAF</t>
  </si>
  <si>
    <t>Grunddataregistrene kan ikke implementeres som forudsat i løsningsarkitekturen</t>
  </si>
  <si>
    <t>Den funktionalitet der er forudsat i DAF skal udvikles i hvert enkelt register (f.eks. Hændelsesfordeling)</t>
  </si>
  <si>
    <t>Virksomheder og personer kan ikke tilmelde sig på autoritative adresser</t>
  </si>
  <si>
    <t>B11</t>
  </si>
  <si>
    <t>A13</t>
  </si>
  <si>
    <t>A14</t>
  </si>
  <si>
    <t>DAF mangler funktionalitet til etablering af en opdateret lokal kopi af adressedata hos CPR</t>
  </si>
  <si>
    <t>CPRs behov for Adressedata kan ikke opfyldes</t>
  </si>
  <si>
    <t>Løsninger opfylder ikke behov hos anvendere</t>
  </si>
  <si>
    <t>A15</t>
  </si>
  <si>
    <t>B12</t>
  </si>
  <si>
    <t xml:space="preserve">leverancer med afhænigheder mellem delprogrammerne (GD1, GD2, GD7, GD8) er ikke afstemt </t>
  </si>
  <si>
    <t>Leverancer med afhængigheder mellem delprogrammerne (GD1, GD2, GD7, GD8) leveres ikke rettiddig eller i rette kvalitet</t>
  </si>
  <si>
    <t>Opsættende virkning på GDP</t>
  </si>
  <si>
    <t>Udbud for DAR  gennemføres ikke som planlagt</t>
  </si>
  <si>
    <t>Registerprojekterne bliver forsinket med mulig kaskadeeffekt for hele GDP</t>
  </si>
  <si>
    <t xml:space="preserve">Projektledelse MBBL/Kombit </t>
  </si>
  <si>
    <t>Der kommer tilbageløb i projekter/delprogram med mulig kaskadeeffekt for hele GDP</t>
  </si>
  <si>
    <t>Leverancemilepæle med afhænigheder bliver overskredet</t>
  </si>
  <si>
    <t>Delprogrammet forsinkes</t>
  </si>
  <si>
    <t>Manglende tidlig kvalitetssikring af services og hændelser som planlagt</t>
  </si>
  <si>
    <t xml:space="preserve"> indbyrdes inkonsistens i services og hændelser </t>
  </si>
  <si>
    <t xml:space="preserve">Mange projekter/levenrancer med indbyrdes afhængigheder </t>
  </si>
  <si>
    <t>Der vil komme flere opgaver i suppleringsopgaven (/Brugere af CPR/CVR får ikke fordele = gevinster )</t>
  </si>
  <si>
    <t>Testdata ikke til rådighed rettidigt</t>
  </si>
  <si>
    <t>test kan ikke gennemføres rettidig</t>
  </si>
  <si>
    <t>A16</t>
  </si>
  <si>
    <t>Leverancer forsinkes</t>
  </si>
  <si>
    <t>Kombit udvikler ikke single sign-on løsning for kommunernes adgang til grunddataregistrene</t>
  </si>
  <si>
    <t>Der kan ikke leveres single sign-on rettidigt</t>
  </si>
  <si>
    <t>GD1 og GD2 registrene kan ikke indmeldes i Kombits sikkerhedsløsning rettidigt</t>
  </si>
  <si>
    <t>C4</t>
  </si>
  <si>
    <t>Registerprojekternes udbudsmateriale/kontrakter tager udgangspunkt i implementeringsplaner fra nov. 2014 og er ikke alignet me DAFs korrektionsplan</t>
  </si>
  <si>
    <t>Behov for ændringshåndtering ift. kontrakterne</t>
  </si>
  <si>
    <t>Eksisterende bevlilinger er ikke til strækkelig etil at dække de samlede udviklingsomkostninger</t>
  </si>
  <si>
    <t xml:space="preserve">GD1/GD2 test forsikes </t>
  </si>
  <si>
    <t xml:space="preserve">Tilbageløbs hos KMD </t>
  </si>
  <si>
    <t>tilbageløb i datamodeller</t>
  </si>
  <si>
    <t>forsinkelse af</t>
  </si>
  <si>
    <t>Der er ikke afsat ressourcer i Grunddataprogrammet til at lave ændringer i DAF efter godkendt overtagelse</t>
  </si>
  <si>
    <t>Der kan ikke fortages ændringer på DAF efter godkendt overtagelse</t>
  </si>
  <si>
    <t>Anvendere kan ikke bruge DAF tjenester som planlagt</t>
  </si>
  <si>
    <t xml:space="preserve">Uforudsete opgaver og ændringsanmodninger </t>
  </si>
  <si>
    <t>Omfanget af testaktiviteter er ikke endeligt afklaret</t>
  </si>
  <si>
    <t>Manglende afklaring af test set-up ift. DAF</t>
  </si>
  <si>
    <t xml:space="preserve">Magnlende funktionalitet </t>
  </si>
  <si>
    <t xml:space="preserve">Risici som ikke er endeligt færdigbehandlet: </t>
  </si>
  <si>
    <r>
      <rPr>
        <sz val="9"/>
        <color theme="0" tint="-0.499984740745262"/>
        <rFont val="Arial"/>
        <family val="2"/>
      </rPr>
      <t xml:space="preserve"> </t>
    </r>
    <r>
      <rPr>
        <sz val="9"/>
        <rFont val="Arial"/>
        <family val="2"/>
      </rPr>
      <t>Forsinkelse i implementeringsplanerne for GD1/GD2</t>
    </r>
  </si>
  <si>
    <t>Tjenestespecificering af sammenstillede service</t>
  </si>
  <si>
    <r>
      <t>GD1/GD2 gennemfører snitfladetest samtdig med at KMD selv tester (dvs. test på et ikke færidgt system)</t>
    </r>
    <r>
      <rPr>
        <sz val="12"/>
        <color theme="3"/>
        <rFont val="Arial"/>
        <family val="2"/>
      </rPr>
      <t/>
    </r>
  </si>
  <si>
    <t>Uhensigtsmæssig håndtering af afviste CVR adresser i CVR</t>
  </si>
  <si>
    <t>Tilbageløb i kommunal sagsbehandling</t>
  </si>
  <si>
    <t>Forsinkelse og ringere kvalitet</t>
  </si>
  <si>
    <t>Det kan ikke vurderes om den valgte sikkerhedsløsnig dækker GD1/GD2 projekternes behov.</t>
  </si>
  <si>
    <t>C5</t>
  </si>
  <si>
    <t>Omfanget af registerprojekternes kontraktlige forpligtelser  ift. DAF leverandør kendes ikke (fx ift ændringer)</t>
  </si>
  <si>
    <t xml:space="preserve">ikke budgetterede projektudgifter til afhjælpning af fejl </t>
  </si>
  <si>
    <t>Forsinkelse eller fejl accepteres</t>
  </si>
  <si>
    <t>Referenceimplementering af sikkerhedsmodel kan ikke gennemføres til den 15. juni</t>
  </si>
  <si>
    <t xml:space="preserve">Manglende ejerskab til at etablere testdata og hermed manglende overblik over fagligt indhold, økonomi, organisation, tidsplan, jura mv. vedr. testdata </t>
  </si>
  <si>
    <t>Risikoen er løftet til PK. Der følges op på mitigerende tiltag på ugemøderne mellem GD1, GD2, GD7 og GD8, men ansvaret for opgaven skal placeres.</t>
  </si>
  <si>
    <t xml:space="preserve">Milepæl vedr. kontraktindgåelse med DAR leverandør udskudt til august. </t>
  </si>
  <si>
    <t>GD1/GD2s behov/forudsætninger ifm. testmiljøer opfyldes ikke af DAF</t>
  </si>
  <si>
    <t xml:space="preserve">Delprogrammet har gjort sine behov for testmiljøer klart for GD7. Verificering af opfyldelse af behov afventer. </t>
  </si>
  <si>
    <t>Delprogrammets budget er ikke opdateret ift. forsinkelser og nye opgaver siden forår 2013 (SE nr. 15 )</t>
  </si>
  <si>
    <t>Flere it-produkter som projekterne skal levere er afhæning af samme leverandør</t>
  </si>
  <si>
    <t xml:space="preserve">Leverandører leverer ikke til tiden (flaskehalsproblemer) </t>
  </si>
  <si>
    <t>1. juli afholdes teknikermøde</t>
  </si>
  <si>
    <t>Tidsperspektivet har højest prioritet i arbejdet</t>
  </si>
  <si>
    <t xml:space="preserve">Ringere kvalitet i løsninger </t>
  </si>
  <si>
    <t xml:space="preserve">DAFs DLS skabelon indeholder ikke mulighed for at bestille den funktionalitet, som skal anvendes for at CPR på en pålidelig måde kan replikere adressedata fra DAR. </t>
  </si>
  <si>
    <t>Delprogramledelsen beder GD7 om at verificere, om der er mangler ift. dette i DLS skabelonen.</t>
  </si>
  <si>
    <t>11.juni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</si>
</sst>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(#,##0.00\);#,##0.00_)"/>
    <numFmt numFmtId="165" formatCode="#,##0;\(#,##0\);0;@"/>
    <numFmt numFmtId="166" formatCode="\(#,##0\);#,##0;0;@"/>
    <numFmt numFmtId="167" formatCode="#,##0,;\(#,##0,\);0;@"/>
    <numFmt numFmtId="168" formatCode="\(#,##0,\);#,##0,;0;@"/>
    <numFmt numFmtId="169" formatCode="0_)%;\(0\)%"/>
  </numFmts>
  <fonts count="36" x14ac:knownFonts="1"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2" tint="-9.9978637043366805E-2"/>
      <name val="Arial"/>
      <family val="2"/>
    </font>
    <font>
      <b/>
      <sz val="9"/>
      <color theme="2"/>
      <name val="Arial"/>
      <family val="2"/>
    </font>
    <font>
      <b/>
      <sz val="30"/>
      <name val="Garamond"/>
      <family val="1"/>
    </font>
    <font>
      <i/>
      <sz val="11"/>
      <name val="Arial"/>
      <family val="2"/>
    </font>
    <font>
      <b/>
      <sz val="8.5"/>
      <color theme="0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0" tint="-0.34998626667073579"/>
      <name val="Arial"/>
      <family val="2"/>
    </font>
    <font>
      <sz val="12"/>
      <color theme="3"/>
      <name val="Arial"/>
      <family val="2"/>
    </font>
    <font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4002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indexed="64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5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1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5" tint="0.39997558519241921"/>
      </left>
      <right/>
      <top style="medium">
        <color theme="1"/>
      </top>
      <bottom style="thin">
        <color indexed="64"/>
      </bottom>
      <diagonal/>
    </border>
    <border>
      <left style="thin">
        <color theme="5" tint="0.39997558519241921"/>
      </left>
      <right/>
      <top style="medium">
        <color theme="1"/>
      </top>
      <bottom/>
      <diagonal/>
    </border>
    <border>
      <left/>
      <right style="thin">
        <color theme="5" tint="0.3999755851924192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1"/>
      </right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5" tint="0.3999755851924192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0" tint="-0.249977111117893"/>
      </left>
      <right style="medium">
        <color auto="1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6">
    <xf numFmtId="0" fontId="0" fillId="0" borderId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3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  <xf numFmtId="1" fontId="4" fillId="0" borderId="0" applyFill="0" applyBorder="0" applyProtection="0">
      <alignment horizontal="center"/>
    </xf>
    <xf numFmtId="169" fontId="2" fillId="0" borderId="0" applyFont="0" applyFill="0" applyBorder="0" applyAlignment="0" applyProtection="0"/>
    <xf numFmtId="165" fontId="7" fillId="0" borderId="0"/>
    <xf numFmtId="166" fontId="7" fillId="0" borderId="0" applyFill="0" applyBorder="0" applyProtection="0">
      <alignment horizontal="right"/>
    </xf>
    <xf numFmtId="167" fontId="7" fillId="0" borderId="0" applyFill="0" applyBorder="0" applyProtection="0">
      <alignment horizontal="right"/>
    </xf>
    <xf numFmtId="168" fontId="7" fillId="0" borderId="0" applyFill="0" applyBorder="0" applyProtection="0">
      <alignment horizontal="right"/>
    </xf>
  </cellStyleXfs>
  <cellXfs count="33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8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8" fillId="3" borderId="0" xfId="0" applyFont="1" applyFill="1" applyBorder="1"/>
    <xf numFmtId="0" fontId="15" fillId="3" borderId="0" xfId="0" applyFont="1" applyFill="1" applyBorder="1" applyAlignment="1"/>
    <xf numFmtId="0" fontId="13" fillId="3" borderId="0" xfId="0" applyFont="1" applyFill="1" applyBorder="1" applyAlignment="1"/>
    <xf numFmtId="0" fontId="8" fillId="3" borderId="0" xfId="0" applyFont="1" applyFill="1" applyBorder="1" applyAlignment="1"/>
    <xf numFmtId="0" fontId="13" fillId="3" borderId="0" xfId="0" applyFont="1" applyFill="1" applyBorder="1" applyAlignment="1">
      <alignment horizontal="left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left" vertical="center"/>
      <protection locked="0"/>
    </xf>
    <xf numFmtId="0" fontId="16" fillId="5" borderId="1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 applyProtection="1">
      <alignment horizontal="left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4" borderId="27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14" fontId="1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9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top" wrapText="1"/>
    </xf>
    <xf numFmtId="0" fontId="0" fillId="3" borderId="28" xfId="0" applyFill="1" applyBorder="1"/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6" fillId="3" borderId="45" xfId="0" applyFont="1" applyFill="1" applyBorder="1" applyAlignment="1" applyProtection="1">
      <alignment horizontal="center" vertical="center" wrapText="1"/>
      <protection locked="0"/>
    </xf>
    <xf numFmtId="0" fontId="16" fillId="4" borderId="4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0" fontId="11" fillId="3" borderId="0" xfId="0" applyFont="1" applyFill="1" applyBorder="1" applyAlignment="1">
      <alignment horizontal="center"/>
    </xf>
    <xf numFmtId="0" fontId="25" fillId="3" borderId="53" xfId="0" applyFont="1" applyFill="1" applyBorder="1" applyAlignment="1" applyProtection="1">
      <alignment horizontal="left" vertical="center"/>
    </xf>
    <xf numFmtId="0" fontId="25" fillId="3" borderId="27" xfId="0" applyFont="1" applyFill="1" applyBorder="1" applyAlignment="1" applyProtection="1">
      <alignment horizontal="center" vertical="center" wrapText="1"/>
    </xf>
    <xf numFmtId="0" fontId="25" fillId="3" borderId="52" xfId="0" applyFont="1" applyFill="1" applyBorder="1" applyAlignment="1" applyProtection="1">
      <alignment horizontal="center" vertical="center" wrapText="1"/>
      <protection locked="0"/>
    </xf>
    <xf numFmtId="0" fontId="25" fillId="4" borderId="53" xfId="0" applyFont="1" applyFill="1" applyBorder="1" applyAlignment="1" applyProtection="1">
      <alignment horizontal="left" vertical="center"/>
    </xf>
    <xf numFmtId="0" fontId="25" fillId="4" borderId="27" xfId="0" applyFont="1" applyFill="1" applyBorder="1" applyAlignment="1" applyProtection="1">
      <alignment horizontal="center" vertical="center" wrapText="1"/>
    </xf>
    <xf numFmtId="0" fontId="25" fillId="4" borderId="52" xfId="0" applyFont="1" applyFill="1" applyBorder="1" applyAlignment="1" applyProtection="1">
      <alignment horizontal="center" vertical="center" wrapText="1"/>
      <protection locked="0"/>
    </xf>
    <xf numFmtId="0" fontId="25" fillId="4" borderId="54" xfId="0" applyFont="1" applyFill="1" applyBorder="1" applyAlignment="1" applyProtection="1">
      <alignment horizontal="left" vertical="center"/>
    </xf>
    <xf numFmtId="0" fontId="25" fillId="4" borderId="55" xfId="0" applyFont="1" applyFill="1" applyBorder="1" applyAlignment="1" applyProtection="1">
      <alignment horizontal="center" vertical="center" wrapText="1"/>
    </xf>
    <xf numFmtId="0" fontId="25" fillId="4" borderId="5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16" fillId="4" borderId="57" xfId="0" applyFont="1" applyFill="1" applyBorder="1" applyAlignment="1" applyProtection="1">
      <alignment horizontal="left" vertical="center"/>
      <protection locked="0"/>
    </xf>
    <xf numFmtId="0" fontId="16" fillId="4" borderId="58" xfId="0" applyFont="1" applyFill="1" applyBorder="1" applyAlignment="1" applyProtection="1">
      <alignment horizontal="center" vertical="center" wrapText="1"/>
      <protection locked="0"/>
    </xf>
    <xf numFmtId="0" fontId="16" fillId="3" borderId="58" xfId="0" applyFont="1" applyFill="1" applyBorder="1" applyAlignment="1" applyProtection="1">
      <alignment horizontal="center" vertical="center" wrapText="1"/>
      <protection locked="0"/>
    </xf>
    <xf numFmtId="0" fontId="25" fillId="3" borderId="52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/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/>
    <xf numFmtId="0" fontId="0" fillId="0" borderId="0" xfId="0" applyFill="1"/>
    <xf numFmtId="0" fontId="18" fillId="0" borderId="0" xfId="0" applyFont="1" applyFill="1" applyBorder="1" applyAlignment="1" applyProtection="1">
      <alignment horizontal="center" vertical="center"/>
    </xf>
    <xf numFmtId="14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57" xfId="0" applyFont="1" applyFill="1" applyBorder="1" applyAlignment="1" applyProtection="1">
      <alignment horizontal="left" vertical="center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 locked="0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26" fillId="9" borderId="57" xfId="0" applyFont="1" applyFill="1" applyBorder="1" applyAlignment="1" applyProtection="1">
      <alignment horizontal="left" vertical="center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3" borderId="57" xfId="0" applyFont="1" applyFill="1" applyBorder="1" applyAlignment="1" applyProtection="1">
      <alignment horizontal="left" vertical="center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0" borderId="44" xfId="0" applyFont="1" applyFill="1" applyBorder="1" applyAlignment="1" applyProtection="1">
      <alignment horizontal="left" vertical="center"/>
      <protection locked="0"/>
    </xf>
    <xf numFmtId="0" fontId="17" fillId="6" borderId="15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left" vertical="center"/>
      <protection locked="0"/>
    </xf>
    <xf numFmtId="0" fontId="17" fillId="6" borderId="14" xfId="0" applyFont="1" applyFill="1" applyBorder="1" applyAlignment="1" applyProtection="1">
      <alignment horizontal="left" vertical="center"/>
      <protection locked="0"/>
    </xf>
    <xf numFmtId="0" fontId="17" fillId="3" borderId="26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 vertical="center"/>
    </xf>
    <xf numFmtId="0" fontId="17" fillId="3" borderId="2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17" fillId="4" borderId="44" xfId="0" applyFont="1" applyFill="1" applyBorder="1" applyAlignment="1" applyProtection="1">
      <alignment horizontal="left" vertical="center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left" vertical="center"/>
      <protection locked="0"/>
    </xf>
    <xf numFmtId="49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/>
    <xf numFmtId="0" fontId="0" fillId="3" borderId="0" xfId="0" applyFont="1" applyFill="1"/>
    <xf numFmtId="0" fontId="29" fillId="3" borderId="0" xfId="0" applyFont="1" applyFill="1" applyAlignment="1">
      <alignment horizontal="right"/>
    </xf>
    <xf numFmtId="0" fontId="8" fillId="10" borderId="0" xfId="0" applyFont="1" applyFill="1"/>
    <xf numFmtId="0" fontId="2" fillId="10" borderId="57" xfId="0" applyFont="1" applyFill="1" applyBorder="1" applyAlignment="1" applyProtection="1">
      <alignment horizontal="left" vertical="center"/>
      <protection locked="0"/>
    </xf>
    <xf numFmtId="0" fontId="17" fillId="10" borderId="12" xfId="0" applyFont="1" applyFill="1" applyBorder="1" applyAlignment="1" applyProtection="1">
      <alignment horizontal="left" vertical="center"/>
      <protection locked="0"/>
    </xf>
    <xf numFmtId="0" fontId="17" fillId="10" borderId="14" xfId="0" applyFont="1" applyFill="1" applyBorder="1" applyAlignment="1" applyProtection="1">
      <alignment horizontal="left" vertical="center"/>
      <protection locked="0"/>
    </xf>
    <xf numFmtId="0" fontId="17" fillId="10" borderId="26" xfId="0" applyFont="1" applyFill="1" applyBorder="1" applyAlignment="1" applyProtection="1">
      <alignment horizontal="center" vertical="center"/>
      <protection locked="0"/>
    </xf>
    <xf numFmtId="0" fontId="17" fillId="10" borderId="26" xfId="0" applyFont="1" applyFill="1" applyBorder="1" applyAlignment="1" applyProtection="1">
      <alignment horizontal="center" vertical="center" wrapText="1"/>
      <protection locked="0"/>
    </xf>
    <xf numFmtId="0" fontId="17" fillId="10" borderId="26" xfId="0" applyFont="1" applyFill="1" applyBorder="1" applyAlignment="1" applyProtection="1">
      <alignment horizontal="left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/>
      <protection locked="0"/>
    </xf>
    <xf numFmtId="0" fontId="17" fillId="10" borderId="14" xfId="0" applyFont="1" applyFill="1" applyBorder="1" applyAlignment="1" applyProtection="1">
      <alignment horizontal="center" vertical="center"/>
      <protection locked="0"/>
    </xf>
    <xf numFmtId="0" fontId="17" fillId="10" borderId="14" xfId="0" applyFont="1" applyFill="1" applyBorder="1" applyAlignment="1" applyProtection="1">
      <alignment horizontal="center" vertical="center"/>
    </xf>
    <xf numFmtId="0" fontId="17" fillId="10" borderId="27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27" xfId="0" applyFont="1" applyFill="1" applyBorder="1" applyAlignment="1" applyProtection="1">
      <alignment horizontal="center" vertical="center" wrapText="1"/>
      <protection locked="0"/>
    </xf>
    <xf numFmtId="0" fontId="16" fillId="10" borderId="58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left" vertical="center"/>
      <protection locked="0"/>
    </xf>
    <xf numFmtId="0" fontId="31" fillId="6" borderId="15" xfId="0" applyFont="1" applyFill="1" applyBorder="1" applyAlignment="1" applyProtection="1">
      <alignment horizontal="left" vertical="center"/>
      <protection locked="0"/>
    </xf>
    <xf numFmtId="0" fontId="31" fillId="6" borderId="12" xfId="0" applyFont="1" applyFill="1" applyBorder="1" applyAlignment="1" applyProtection="1">
      <alignment horizontal="left" vertical="center"/>
      <protection locked="0"/>
    </xf>
    <xf numFmtId="0" fontId="31" fillId="6" borderId="14" xfId="0" applyFont="1" applyFill="1" applyBorder="1" applyAlignment="1" applyProtection="1">
      <alignment horizontal="left" vertical="center"/>
      <protection locked="0"/>
    </xf>
    <xf numFmtId="14" fontId="31" fillId="3" borderId="26" xfId="0" applyNumberFormat="1" applyFont="1" applyFill="1" applyBorder="1" applyAlignment="1" applyProtection="1">
      <alignment horizontal="center" vertical="center"/>
      <protection locked="0"/>
    </xf>
    <xf numFmtId="0" fontId="31" fillId="3" borderId="26" xfId="0" applyFont="1" applyFill="1" applyBorder="1" applyAlignment="1" applyProtection="1">
      <alignment horizontal="center" vertical="center" wrapText="1"/>
      <protection locked="0"/>
    </xf>
    <xf numFmtId="0" fontId="31" fillId="3" borderId="26" xfId="0" applyFont="1" applyFill="1" applyBorder="1" applyAlignment="1" applyProtection="1">
      <alignment horizontal="left" vertical="center" wrapText="1"/>
      <protection locked="0"/>
    </xf>
    <xf numFmtId="0" fontId="31" fillId="6" borderId="0" xfId="0" applyFont="1" applyFill="1" applyBorder="1" applyAlignment="1" applyProtection="1">
      <alignment horizontal="center" vertical="center"/>
      <protection locked="0"/>
    </xf>
    <xf numFmtId="0" fontId="31" fillId="6" borderId="14" xfId="0" applyFont="1" applyFill="1" applyBorder="1" applyAlignment="1" applyProtection="1">
      <alignment horizontal="center" vertical="center"/>
      <protection locked="0"/>
    </xf>
    <xf numFmtId="0" fontId="31" fillId="6" borderId="14" xfId="0" applyFont="1" applyFill="1" applyBorder="1" applyAlignment="1" applyProtection="1">
      <alignment horizontal="center" vertical="center"/>
    </xf>
    <xf numFmtId="0" fontId="31" fillId="3" borderId="26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27" xfId="0" applyFont="1" applyFill="1" applyBorder="1" applyAlignment="1" applyProtection="1">
      <alignment horizontal="center" vertical="center"/>
      <protection locked="0"/>
    </xf>
    <xf numFmtId="0" fontId="31" fillId="3" borderId="27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27" xfId="0" applyFont="1" applyFill="1" applyBorder="1" applyAlignment="1" applyProtection="1">
      <alignment horizontal="center" vertical="center" wrapText="1"/>
      <protection locked="0"/>
    </xf>
    <xf numFmtId="14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31" fillId="3" borderId="45" xfId="0" applyFont="1" applyFill="1" applyBorder="1" applyAlignment="1" applyProtection="1">
      <alignment horizontal="center" vertical="center" wrapText="1"/>
      <protection locked="0"/>
    </xf>
    <xf numFmtId="0" fontId="30" fillId="0" borderId="44" xfId="0" applyFont="1" applyFill="1" applyBorder="1" applyAlignment="1" applyProtection="1">
      <alignment horizontal="left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left" vertical="center" wrapText="1"/>
      <protection locked="0"/>
    </xf>
    <xf numFmtId="0" fontId="30" fillId="6" borderId="0" xfId="0" applyFont="1" applyFill="1" applyBorder="1" applyAlignment="1" applyProtection="1">
      <alignment horizontal="center" vertical="center"/>
      <protection locked="0"/>
    </xf>
    <xf numFmtId="0" fontId="30" fillId="6" borderId="14" xfId="0" applyFont="1" applyFill="1" applyBorder="1" applyAlignment="1" applyProtection="1">
      <alignment horizontal="center" vertical="center"/>
      <protection locked="0"/>
    </xf>
    <xf numFmtId="0" fontId="30" fillId="6" borderId="14" xfId="0" applyFont="1" applyFill="1" applyBorder="1" applyAlignment="1" applyProtection="1">
      <alignment horizontal="center" vertical="center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0" fillId="3" borderId="27" xfId="0" applyFont="1" applyFill="1" applyBorder="1" applyAlignment="1" applyProtection="1">
      <alignment horizontal="center" vertical="center"/>
      <protection locked="0"/>
    </xf>
    <xf numFmtId="0" fontId="30" fillId="3" borderId="27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30" fillId="3" borderId="27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 applyProtection="1">
      <alignment horizontal="center" vertical="center" wrapText="1"/>
      <protection locked="0"/>
    </xf>
    <xf numFmtId="0" fontId="30" fillId="3" borderId="4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30" fillId="0" borderId="12" xfId="0" applyFont="1" applyFill="1" applyBorder="1" applyAlignment="1" applyProtection="1">
      <alignment horizontal="left" vertical="center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0" fontId="30" fillId="4" borderId="44" xfId="0" applyFont="1" applyFill="1" applyBorder="1" applyAlignment="1" applyProtection="1">
      <alignment horizontal="left" vertical="center"/>
      <protection locked="0"/>
    </xf>
    <xf numFmtId="0" fontId="30" fillId="4" borderId="26" xfId="0" applyFont="1" applyFill="1" applyBorder="1" applyAlignment="1" applyProtection="1">
      <alignment horizontal="center" vertical="center" wrapText="1"/>
      <protection locked="0"/>
    </xf>
    <xf numFmtId="0" fontId="30" fillId="5" borderId="15" xfId="0" applyFont="1" applyFill="1" applyBorder="1" applyAlignment="1" applyProtection="1">
      <alignment horizontal="left" vertical="center"/>
      <protection locked="0"/>
    </xf>
    <xf numFmtId="0" fontId="30" fillId="5" borderId="12" xfId="0" applyFont="1" applyFill="1" applyBorder="1" applyAlignment="1" applyProtection="1">
      <alignment horizontal="left" vertical="center"/>
      <protection locked="0"/>
    </xf>
    <xf numFmtId="0" fontId="30" fillId="5" borderId="14" xfId="0" applyFont="1" applyFill="1" applyBorder="1" applyAlignment="1" applyProtection="1">
      <alignment horizontal="left" vertical="center"/>
      <protection locked="0"/>
    </xf>
    <xf numFmtId="0" fontId="30" fillId="4" borderId="26" xfId="0" applyFont="1" applyFill="1" applyBorder="1" applyAlignment="1" applyProtection="1">
      <alignment horizontal="center" vertical="center"/>
      <protection locked="0"/>
    </xf>
    <xf numFmtId="0" fontId="30" fillId="4" borderId="26" xfId="0" applyFont="1" applyFill="1" applyBorder="1" applyAlignment="1" applyProtection="1">
      <alignment horizontal="left" vertical="center" wrapText="1"/>
      <protection locked="0"/>
    </xf>
    <xf numFmtId="0" fontId="30" fillId="5" borderId="0" xfId="0" applyFont="1" applyFill="1" applyBorder="1" applyAlignment="1" applyProtection="1">
      <alignment horizontal="center" vertical="center"/>
      <protection locked="0"/>
    </xf>
    <xf numFmtId="0" fontId="30" fillId="5" borderId="14" xfId="0" applyFont="1" applyFill="1" applyBorder="1" applyAlignment="1" applyProtection="1">
      <alignment horizontal="center" vertical="center"/>
      <protection locked="0"/>
    </xf>
    <xf numFmtId="0" fontId="30" fillId="5" borderId="14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27" xfId="0" applyFont="1" applyFill="1" applyBorder="1" applyAlignment="1" applyProtection="1">
      <alignment horizontal="center" vertical="center"/>
      <protection locked="0"/>
    </xf>
    <xf numFmtId="0" fontId="30" fillId="4" borderId="27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30" fillId="4" borderId="27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59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</xf>
    <xf numFmtId="0" fontId="33" fillId="3" borderId="0" xfId="0" applyFont="1" applyFill="1"/>
    <xf numFmtId="0" fontId="30" fillId="3" borderId="57" xfId="0" applyFont="1" applyFill="1" applyBorder="1" applyAlignment="1" applyProtection="1">
      <alignment horizontal="left" vertical="center"/>
      <protection locked="0"/>
    </xf>
    <xf numFmtId="0" fontId="34" fillId="6" borderId="15" xfId="0" applyFont="1" applyFill="1" applyBorder="1" applyAlignment="1" applyProtection="1">
      <alignment horizontal="left" vertical="center"/>
      <protection locked="0"/>
    </xf>
    <xf numFmtId="0" fontId="34" fillId="6" borderId="12" xfId="0" applyFont="1" applyFill="1" applyBorder="1" applyAlignment="1" applyProtection="1">
      <alignment horizontal="left" vertical="center"/>
      <protection locked="0"/>
    </xf>
    <xf numFmtId="0" fontId="34" fillId="6" borderId="14" xfId="0" applyFont="1" applyFill="1" applyBorder="1" applyAlignment="1" applyProtection="1">
      <alignment horizontal="left" vertical="center"/>
      <protection locked="0"/>
    </xf>
    <xf numFmtId="0" fontId="34" fillId="3" borderId="26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left" vertical="center" wrapText="1"/>
      <protection locked="0"/>
    </xf>
    <xf numFmtId="0" fontId="33" fillId="6" borderId="0" xfId="0" applyFont="1" applyFill="1" applyBorder="1" applyAlignment="1" applyProtection="1">
      <alignment horizontal="center" vertical="center"/>
      <protection locked="0"/>
    </xf>
    <xf numFmtId="0" fontId="33" fillId="6" borderId="14" xfId="0" applyFont="1" applyFill="1" applyBorder="1" applyAlignment="1" applyProtection="1">
      <alignment horizontal="center" vertical="center"/>
      <protection locked="0"/>
    </xf>
    <xf numFmtId="0" fontId="35" fillId="3" borderId="28" xfId="0" applyFont="1" applyFill="1" applyBorder="1"/>
    <xf numFmtId="0" fontId="35" fillId="3" borderId="0" xfId="0" applyFont="1" applyFill="1"/>
    <xf numFmtId="0" fontId="33" fillId="0" borderId="0" xfId="0" applyFont="1"/>
    <xf numFmtId="0" fontId="28" fillId="0" borderId="0" xfId="0" applyFont="1" applyFill="1" applyAlignment="1">
      <alignment horizontal="center" vertical="top"/>
    </xf>
    <xf numFmtId="0" fontId="15" fillId="7" borderId="1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9" fillId="7" borderId="35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0" fillId="8" borderId="3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9" fillId="7" borderId="19" xfId="0" applyFont="1" applyFill="1" applyBorder="1" applyAlignment="1">
      <alignment horizontal="center" vertical="center" textRotation="90" wrapText="1"/>
    </xf>
    <xf numFmtId="0" fontId="19" fillId="7" borderId="36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9" fillId="7" borderId="31" xfId="0" applyFont="1" applyFill="1" applyBorder="1" applyAlignment="1">
      <alignment horizontal="left" vertical="center" wrapText="1"/>
    </xf>
    <xf numFmtId="0" fontId="19" fillId="7" borderId="41" xfId="0" applyFont="1" applyFill="1" applyBorder="1" applyAlignment="1">
      <alignment horizontal="left" vertical="center" wrapText="1"/>
    </xf>
    <xf numFmtId="0" fontId="19" fillId="7" borderId="4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9" fillId="7" borderId="34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24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textRotation="90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4" fillId="7" borderId="5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51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textRotation="90" wrapText="1"/>
    </xf>
    <xf numFmtId="0" fontId="24" fillId="7" borderId="22" xfId="0" applyFont="1" applyFill="1" applyBorder="1" applyAlignment="1">
      <alignment horizontal="center" vertical="center" textRotation="90" wrapText="1"/>
    </xf>
    <xf numFmtId="0" fontId="16" fillId="11" borderId="27" xfId="0" applyFont="1" applyFill="1" applyBorder="1" applyAlignment="1" applyProtection="1">
      <alignment horizontal="center" vertical="center"/>
    </xf>
    <xf numFmtId="0" fontId="28" fillId="0" borderId="0" xfId="0" applyFont="1" applyFill="1"/>
    <xf numFmtId="0" fontId="25" fillId="0" borderId="52" xfId="0" applyFont="1" applyFill="1" applyBorder="1" applyAlignment="1" applyProtection="1">
      <alignment horizontal="center" vertical="center" wrapText="1"/>
      <protection locked="0"/>
    </xf>
  </cellXfs>
  <cellStyles count="16">
    <cellStyle name="Beløb" xfId="1"/>
    <cellStyle name="Beløb (negative)" xfId="2"/>
    <cellStyle name="Beløb 1000" xfId="3"/>
    <cellStyle name="Beløb 1000 (negative)" xfId="4"/>
    <cellStyle name="Decimal" xfId="5"/>
    <cellStyle name="Decimal (negative)" xfId="6"/>
    <cellStyle name="Font11" xfId="7"/>
    <cellStyle name="Font13" xfId="8"/>
    <cellStyle name="Font15" xfId="9"/>
    <cellStyle name="Normal" xfId="0" builtinId="0"/>
    <cellStyle name="Overskrift" xfId="10"/>
    <cellStyle name="Percent %" xfId="11"/>
    <cellStyle name="Total" xfId="12" builtinId="25" customBuiltin="1"/>
    <cellStyle name="Total (negative)" xfId="13"/>
    <cellStyle name="Total 1000" xfId="14"/>
    <cellStyle name="Total 1000 (negative)" xfId="15"/>
  </cellStyles>
  <dxfs count="545"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0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FFFFFF"/>
      <rgbColor rgb="00CC3300"/>
      <rgbColor rgb="00336600"/>
      <rgbColor rgb="000000FF"/>
      <rgbColor rgb="00FFCC00"/>
      <rgbColor rgb="00FF00FF"/>
      <rgbColor rgb="0099CC00"/>
      <rgbColor rgb="00003399"/>
      <rgbColor rgb="0099CCFF"/>
      <rgbColor rgb="00FFFFFF"/>
      <rgbColor rgb="00B2B2B2"/>
      <rgbColor rgb="00800080"/>
      <rgbColor rgb="00008080"/>
      <rgbColor rgb="00EDE8CB"/>
      <rgbColor rgb="00808080"/>
      <rgbColor rgb="00CC3300"/>
      <rgbColor rgb="00003399"/>
      <rgbColor rgb="00FFCC00"/>
      <rgbColor rgb="00336600"/>
      <rgbColor rgb="00330066"/>
      <rgbColor rgb="00009999"/>
      <rgbColor rgb="00CCCCFF"/>
      <rgbColor rgb="00336699"/>
      <rgbColor rgb="00CC3300"/>
      <rgbColor rgb="00003399"/>
      <rgbColor rgb="00FFCC00"/>
      <rgbColor rgb="00336600"/>
      <rgbColor rgb="00330066"/>
      <rgbColor rgb="00009999"/>
      <rgbColor rgb="00CCCCFF"/>
      <rgbColor rgb="00336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CC"/>
      <rgbColor rgb="0099CCFF"/>
      <rgbColor rgb="00CCFFFF"/>
      <rgbColor rgb="00CC99FF"/>
      <rgbColor rgb="006E6699"/>
      <rgbColor rgb="0099CCFF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  <mruColors>
      <color rgb="FFFF3300"/>
      <color rgb="FFFF6600"/>
      <color rgb="FF940027"/>
      <color rgb="FFFFFF66"/>
      <color rgb="FFFF5050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1185\AppData\Local\Microsoft\Windows\Temporary%20Internet%20Files\Content.Outlook\0YKSS163\Kopi%20af%20Risikoregister%20GD1_GD2_20150302%20S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1185\AppData\Local\Microsoft\Windows\Temporary%20Internet%20Files\Content.Outlook\0YKSS163\Sekretariatsm&#248;der\marts\12.%20marts\Risikoregister%20GD1_GD2_20150302%20SRU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%20og%20Land\Ejendomsdata\Samordningssekretariatet\Grunddataprogrammet%20GD1%20GD2\GD1%20-%20Ejendomsdataprogrammet\Programv&#230;rkt&#248;jer\Risikoregister\2015\Risikoregister%20GD1_201505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%20og%20Land\Ejendomsdata\Samordningssekretariatet\Grunddataprogrammet%20GD1%20GD2\GD1%20-%20Ejendomsdataprogrammet\Programv&#230;rkt&#248;jer\Risikoregister\2015\Risikoregister%20GD1_201506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1185\Desktop\Adresseprogrammet\Risikoregister%20GD1_201506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</sheetNames>
    <sheetDataSet>
      <sheetData sheetId="0"/>
      <sheetData sheetId="1">
        <row r="2">
          <cell r="G2" t="str">
            <v>Ja</v>
          </cell>
        </row>
        <row r="3">
          <cell r="G3" t="str">
            <v>Nej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  <sheetName val="Ark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  <sheetName val="Ark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  <sheetName val="Ark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BL62"/>
  <sheetViews>
    <sheetView tabSelected="1" topLeftCell="A13" zoomScaleNormal="100" zoomScaleSheetLayoutView="85" workbookViewId="0">
      <pane ySplit="2355" activePane="bottomLeft"/>
      <selection activeCell="I14" sqref="I14:I19"/>
      <selection pane="bottomLeft" activeCell="I41" sqref="I41"/>
    </sheetView>
  </sheetViews>
  <sheetFormatPr defaultRowHeight="14.25" outlineLevelCol="1" x14ac:dyDescent="0.2"/>
  <cols>
    <col min="1" max="1" width="1.5" style="6" customWidth="1"/>
    <col min="2" max="2" width="6" style="2" customWidth="1"/>
    <col min="3" max="3" width="8.125" style="2" hidden="1" customWidth="1" outlineLevel="1"/>
    <col min="4" max="4" width="6.625" style="2" hidden="1" customWidth="1" outlineLevel="1"/>
    <col min="5" max="5" width="7.375" style="2" hidden="1" customWidth="1" outlineLevel="1"/>
    <col min="6" max="6" width="8.25" style="2" hidden="1" customWidth="1" outlineLevel="1"/>
    <col min="7" max="7" width="10.25" style="2" customWidth="1" collapsed="1"/>
    <col min="8" max="8" width="8" style="2" customWidth="1"/>
    <col min="9" max="9" width="13.375" style="2" customWidth="1"/>
    <col min="10" max="10" width="16.75" style="1" customWidth="1"/>
    <col min="11" max="11" width="12" style="1" customWidth="1"/>
    <col min="12" max="12" width="14.5" style="1" customWidth="1"/>
    <col min="13" max="13" width="6.5" style="2" hidden="1" customWidth="1" outlineLevel="1"/>
    <col min="14" max="14" width="10.125" style="2" hidden="1" customWidth="1" outlineLevel="1"/>
    <col min="15" max="15" width="5.75" style="2" hidden="1" customWidth="1" outlineLevel="1"/>
    <col min="16" max="16" width="10.625" style="2" hidden="1" customWidth="1" outlineLevel="1"/>
    <col min="17" max="17" width="8.25" style="2" customWidth="1" collapsed="1"/>
    <col min="18" max="18" width="5.125" style="2" customWidth="1" collapsed="1"/>
    <col min="19" max="19" width="7.75" style="2" customWidth="1"/>
    <col min="20" max="20" width="7.5" style="2" customWidth="1"/>
    <col min="21" max="21" width="9.75" style="2" customWidth="1"/>
    <col min="22" max="22" width="12.75" style="2" customWidth="1"/>
    <col min="23" max="23" width="11.375" style="2" customWidth="1"/>
    <col min="24" max="24" width="6.75" style="2" customWidth="1"/>
    <col min="25" max="25" width="4" style="2" customWidth="1"/>
    <col min="26" max="26" width="1.75" style="2" customWidth="1"/>
    <col min="27" max="27" width="9.25" style="1" customWidth="1"/>
    <col min="28" max="28" width="5" style="1" customWidth="1"/>
    <col min="29" max="29" width="6.5" style="1" customWidth="1"/>
    <col min="30" max="30" width="10.625" style="1" customWidth="1"/>
    <col min="31" max="31" width="7.875" style="2" customWidth="1"/>
    <col min="32" max="32" width="7.5" style="2" customWidth="1"/>
    <col min="33" max="33" width="9.875" style="2" customWidth="1"/>
    <col min="34" max="34" width="8.625" style="2" customWidth="1"/>
    <col min="35" max="36" width="3" style="2" customWidth="1"/>
    <col min="37" max="38" width="5.25" style="2" customWidth="1"/>
    <col min="39" max="39" width="6.75" style="2" customWidth="1"/>
    <col min="40" max="40" width="12.375" style="2" customWidth="1"/>
    <col min="41" max="41" width="30.125" style="5" hidden="1" customWidth="1" outlineLevel="1"/>
    <col min="42" max="43" width="22.125" style="5" hidden="1" customWidth="1" outlineLevel="1"/>
    <col min="44" max="44" width="3.875" style="14" customWidth="1" collapsed="1"/>
    <col min="45" max="46" width="9" style="14"/>
    <col min="47" max="54" width="9" style="1"/>
    <col min="55" max="64" width="9" style="6"/>
    <col min="65" max="16384" width="9" style="1"/>
  </cols>
  <sheetData>
    <row r="1" spans="1:64" s="6" customFormat="1" ht="17.25" customHeight="1" x14ac:dyDescent="0.2">
      <c r="B1" s="5"/>
      <c r="C1" s="5"/>
      <c r="D1" s="5"/>
      <c r="E1" s="5"/>
      <c r="F1" s="5"/>
      <c r="G1" s="5"/>
      <c r="H1" s="5"/>
      <c r="I1" s="5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5"/>
      <c r="Z1" s="15"/>
      <c r="AA1" s="19"/>
      <c r="AB1" s="19"/>
      <c r="AC1" s="19"/>
      <c r="AD1" s="19"/>
      <c r="AE1" s="5"/>
      <c r="AF1" s="5"/>
      <c r="AG1" s="5"/>
      <c r="AH1" s="15"/>
      <c r="AI1" s="15"/>
      <c r="AJ1" s="15"/>
      <c r="AK1" s="15"/>
      <c r="AL1" s="15"/>
      <c r="AM1" s="15"/>
      <c r="AN1" s="15"/>
      <c r="AO1" s="5"/>
      <c r="AP1" s="5"/>
      <c r="AQ1" s="5"/>
    </row>
    <row r="2" spans="1:64" s="6" customFormat="1" ht="39" x14ac:dyDescent="0.6">
      <c r="B2" s="62" t="s">
        <v>126</v>
      </c>
      <c r="C2" s="5"/>
      <c r="D2" s="5"/>
      <c r="E2" s="5"/>
      <c r="F2" s="5"/>
      <c r="G2" s="5"/>
      <c r="H2" s="5"/>
      <c r="I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5"/>
      <c r="Z2" s="15"/>
      <c r="AA2" s="19"/>
      <c r="AB2" s="19"/>
      <c r="AC2" s="19"/>
      <c r="AD2" s="19"/>
      <c r="AE2" s="5"/>
      <c r="AF2" s="5"/>
      <c r="AG2" s="5"/>
      <c r="AH2" s="15"/>
      <c r="AI2" s="15"/>
      <c r="AJ2" s="15"/>
      <c r="AK2" s="15"/>
      <c r="AL2" s="15"/>
      <c r="AM2" s="15"/>
      <c r="AN2" s="15"/>
      <c r="AO2" s="5"/>
      <c r="AP2" s="5"/>
      <c r="AQ2" s="5"/>
    </row>
    <row r="3" spans="1:64" s="6" customFormat="1" ht="17.25" customHeight="1" x14ac:dyDescent="0.2">
      <c r="C3" s="5"/>
      <c r="D3" s="5"/>
      <c r="E3" s="5"/>
      <c r="F3" s="5"/>
      <c r="G3" s="5"/>
      <c r="H3" s="5"/>
      <c r="I3" s="5"/>
      <c r="L3" s="1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5"/>
      <c r="Z3" s="15"/>
      <c r="AA3" s="19"/>
      <c r="AB3" s="19"/>
      <c r="AC3" s="19"/>
      <c r="AD3" s="19"/>
      <c r="AE3" s="5"/>
      <c r="AF3" s="5"/>
      <c r="AG3" s="5"/>
      <c r="AH3" s="15"/>
      <c r="AI3" s="15"/>
      <c r="AJ3" s="15"/>
      <c r="AK3" s="15"/>
      <c r="AL3" s="15"/>
      <c r="AM3" s="15"/>
      <c r="AN3" s="15"/>
      <c r="AO3" s="5"/>
      <c r="AP3" s="5"/>
      <c r="AQ3" s="5"/>
    </row>
    <row r="4" spans="1:64" s="6" customFormat="1" ht="17.25" customHeight="1" thickBot="1" x14ac:dyDescent="0.25">
      <c r="B4" s="5"/>
      <c r="C4" s="5"/>
      <c r="D4" s="5"/>
      <c r="E4" s="5"/>
      <c r="F4" s="5"/>
      <c r="G4" s="5"/>
      <c r="H4" s="5"/>
      <c r="I4" s="5"/>
      <c r="L4" s="149" t="s">
        <v>286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9"/>
      <c r="AB4" s="19"/>
      <c r="AC4" s="19"/>
      <c r="AD4" s="19"/>
      <c r="AE4" s="5"/>
      <c r="AF4" s="5"/>
      <c r="AG4" s="5"/>
      <c r="AH4" s="15"/>
      <c r="AI4" s="15"/>
      <c r="AJ4" s="15"/>
      <c r="AK4" s="15"/>
      <c r="AL4" s="15"/>
      <c r="AM4" s="15"/>
      <c r="AN4" s="15"/>
      <c r="AO4" s="5"/>
      <c r="AP4" s="5"/>
      <c r="AQ4" s="5"/>
    </row>
    <row r="5" spans="1:64" ht="15" customHeight="1" thickBot="1" x14ac:dyDescent="0.25">
      <c r="B5" s="253" t="s">
        <v>18</v>
      </c>
      <c r="C5" s="254"/>
      <c r="D5" s="254"/>
      <c r="E5" s="254"/>
      <c r="F5" s="254"/>
      <c r="G5" s="254"/>
      <c r="H5" s="254"/>
      <c r="I5" s="254"/>
      <c r="J5" s="254"/>
      <c r="K5" s="254"/>
      <c r="L5" s="255"/>
      <c r="M5" s="20"/>
      <c r="N5" s="16"/>
      <c r="O5" s="16"/>
      <c r="P5" s="16"/>
      <c r="Q5" s="16"/>
      <c r="R5" s="1"/>
      <c r="S5" s="5"/>
      <c r="T5" s="1"/>
      <c r="U5" s="5"/>
      <c r="V5" s="5"/>
      <c r="W5" s="5"/>
      <c r="X5" s="5"/>
      <c r="Y5" s="15"/>
      <c r="Z5" s="15"/>
      <c r="AA5" s="20"/>
      <c r="AB5" s="20"/>
      <c r="AC5" s="20"/>
      <c r="AD5" s="20"/>
      <c r="AE5" s="5"/>
      <c r="AF5" s="5"/>
      <c r="AG5" s="5"/>
      <c r="AH5" s="15"/>
      <c r="AI5" s="15"/>
      <c r="AJ5" s="15"/>
      <c r="AK5" s="15"/>
      <c r="AL5" s="15"/>
      <c r="AM5" s="15"/>
      <c r="AN5" s="15"/>
      <c r="AU5" s="6"/>
      <c r="AV5" s="6"/>
      <c r="AW5" s="6"/>
      <c r="AX5" s="6"/>
      <c r="AY5" s="6"/>
      <c r="AZ5" s="6"/>
      <c r="BA5" s="6"/>
      <c r="BB5" s="6"/>
    </row>
    <row r="6" spans="1:64" ht="15" customHeight="1" x14ac:dyDescent="0.2">
      <c r="B6" s="278" t="s">
        <v>108</v>
      </c>
      <c r="C6" s="279"/>
      <c r="D6" s="279"/>
      <c r="E6" s="279"/>
      <c r="F6" s="279"/>
      <c r="G6" s="279"/>
      <c r="H6" s="279"/>
      <c r="I6" s="279"/>
      <c r="J6" s="262" t="s">
        <v>193</v>
      </c>
      <c r="K6" s="262"/>
      <c r="L6" s="263"/>
      <c r="M6" s="21"/>
      <c r="N6" s="17"/>
      <c r="O6" s="17"/>
      <c r="P6" s="17"/>
      <c r="Q6" s="17"/>
      <c r="R6" s="5"/>
      <c r="S6" s="5"/>
      <c r="T6" s="5"/>
      <c r="U6" s="5"/>
      <c r="V6" s="5"/>
      <c r="W6" s="5"/>
      <c r="X6" s="5"/>
      <c r="Y6" s="15"/>
      <c r="Z6" s="15"/>
      <c r="AA6" s="21"/>
      <c r="AB6" s="21"/>
      <c r="AC6" s="21"/>
      <c r="AD6" s="21"/>
      <c r="AE6" s="5"/>
      <c r="AF6" s="5"/>
      <c r="AG6" s="5"/>
      <c r="AH6" s="15"/>
      <c r="AI6" s="15"/>
      <c r="AJ6" s="15"/>
      <c r="AK6" s="15"/>
      <c r="AL6" s="15"/>
      <c r="AM6" s="15"/>
      <c r="AN6" s="15"/>
      <c r="AU6" s="6"/>
      <c r="AV6" s="6"/>
      <c r="AW6" s="6"/>
      <c r="AX6" s="6"/>
      <c r="AY6" s="6"/>
      <c r="AZ6" s="6"/>
      <c r="BA6" s="6"/>
      <c r="BB6" s="6"/>
    </row>
    <row r="7" spans="1:64" ht="15" customHeight="1" x14ac:dyDescent="0.2">
      <c r="B7" s="268" t="s">
        <v>20</v>
      </c>
      <c r="C7" s="269"/>
      <c r="D7" s="269"/>
      <c r="E7" s="269"/>
      <c r="F7" s="269"/>
      <c r="G7" s="269"/>
      <c r="H7" s="269"/>
      <c r="I7" s="269"/>
      <c r="J7" s="264" t="s">
        <v>19</v>
      </c>
      <c r="K7" s="264"/>
      <c r="L7" s="265"/>
      <c r="M7" s="22"/>
      <c r="N7" s="15"/>
      <c r="O7" s="15"/>
      <c r="P7" s="15"/>
      <c r="Q7" s="15"/>
      <c r="R7" s="5"/>
      <c r="S7" s="5"/>
      <c r="T7" s="5"/>
      <c r="U7" s="5"/>
      <c r="V7" s="5"/>
      <c r="W7" s="5"/>
      <c r="X7" s="5"/>
      <c r="Y7" s="15"/>
      <c r="Z7" s="15"/>
      <c r="AA7" s="22"/>
      <c r="AB7" s="22"/>
      <c r="AC7" s="22"/>
      <c r="AD7" s="22"/>
      <c r="AE7" s="5"/>
      <c r="AF7" s="5"/>
      <c r="AG7" s="5"/>
      <c r="AH7" s="15"/>
      <c r="AI7" s="15"/>
      <c r="AJ7" s="15"/>
      <c r="AK7" s="15"/>
      <c r="AL7" s="15"/>
      <c r="AM7" s="15"/>
      <c r="AN7" s="15"/>
      <c r="AU7" s="6"/>
      <c r="AV7" s="6"/>
      <c r="AW7" s="6"/>
      <c r="AX7" s="6"/>
      <c r="AY7" s="6"/>
      <c r="AZ7" s="6"/>
      <c r="BA7" s="6"/>
      <c r="BB7" s="6"/>
    </row>
    <row r="8" spans="1:64" ht="15" customHeight="1" x14ac:dyDescent="0.2">
      <c r="B8" s="268" t="s">
        <v>87</v>
      </c>
      <c r="C8" s="269"/>
      <c r="D8" s="269"/>
      <c r="E8" s="269"/>
      <c r="F8" s="269"/>
      <c r="G8" s="269"/>
      <c r="H8" s="269"/>
      <c r="I8" s="269"/>
      <c r="J8" s="266" t="s">
        <v>205</v>
      </c>
      <c r="K8" s="266"/>
      <c r="L8" s="267"/>
      <c r="M8" s="22"/>
      <c r="N8" s="15"/>
      <c r="O8" s="15"/>
      <c r="P8" s="15"/>
      <c r="Q8" s="15"/>
      <c r="R8" s="5"/>
      <c r="S8" s="5"/>
      <c r="T8" s="5"/>
      <c r="U8" s="1"/>
      <c r="V8" s="5"/>
      <c r="W8" s="5"/>
      <c r="X8" s="5"/>
      <c r="Y8" s="15"/>
      <c r="Z8" s="15"/>
      <c r="AA8" s="22"/>
      <c r="AB8" s="22"/>
      <c r="AC8" s="22"/>
      <c r="AD8" s="22"/>
      <c r="AE8" s="5"/>
      <c r="AF8" s="5"/>
      <c r="AG8" s="5"/>
      <c r="AH8" s="15"/>
      <c r="AI8" s="15"/>
      <c r="AJ8" s="15"/>
      <c r="AK8" s="15"/>
      <c r="AL8" s="15"/>
      <c r="AM8" s="15"/>
      <c r="AN8" s="15"/>
      <c r="AU8" s="6"/>
      <c r="AV8" s="6"/>
      <c r="AW8" s="6"/>
      <c r="AX8" s="6"/>
      <c r="AY8" s="6"/>
      <c r="AZ8" s="6"/>
      <c r="BA8" s="6"/>
      <c r="BB8" s="6"/>
    </row>
    <row r="9" spans="1:64" ht="32.25" customHeight="1" x14ac:dyDescent="0.2">
      <c r="B9" s="270" t="s">
        <v>109</v>
      </c>
      <c r="C9" s="271"/>
      <c r="D9" s="271"/>
      <c r="E9" s="271"/>
      <c r="F9" s="271"/>
      <c r="G9" s="271"/>
      <c r="H9" s="271"/>
      <c r="I9" s="271"/>
      <c r="J9" s="258" t="s">
        <v>112</v>
      </c>
      <c r="K9" s="258"/>
      <c r="L9" s="259"/>
      <c r="M9" s="21"/>
      <c r="N9" s="17"/>
      <c r="O9" s="17"/>
      <c r="P9" s="17"/>
      <c r="Q9" s="17"/>
      <c r="R9" s="5"/>
      <c r="S9" s="5"/>
      <c r="T9" s="5"/>
      <c r="U9" s="5"/>
      <c r="V9" s="5"/>
      <c r="W9" s="5"/>
      <c r="X9" s="5"/>
      <c r="Y9" s="15"/>
      <c r="Z9" s="15"/>
      <c r="AA9" s="21"/>
      <c r="AB9" s="21"/>
      <c r="AC9" s="21"/>
      <c r="AD9" s="21"/>
      <c r="AE9" s="5"/>
      <c r="AF9" s="5"/>
      <c r="AG9" s="5"/>
      <c r="AH9" s="15"/>
      <c r="AI9" s="15"/>
      <c r="AJ9" s="15"/>
      <c r="AK9" s="15"/>
      <c r="AL9" s="15"/>
      <c r="AM9" s="15"/>
      <c r="AN9" s="15"/>
      <c r="AU9" s="6"/>
      <c r="AV9" s="6"/>
      <c r="AW9" s="6"/>
      <c r="AX9" s="6"/>
      <c r="AY9" s="6"/>
      <c r="AZ9" s="6"/>
      <c r="BA9" s="6"/>
      <c r="BB9" s="6"/>
    </row>
    <row r="10" spans="1:64" ht="26.25" customHeight="1" thickBot="1" x14ac:dyDescent="0.25">
      <c r="B10" s="272" t="s">
        <v>115</v>
      </c>
      <c r="C10" s="273"/>
      <c r="D10" s="273"/>
      <c r="E10" s="273"/>
      <c r="F10" s="273"/>
      <c r="G10" s="273"/>
      <c r="H10" s="273"/>
      <c r="I10" s="273"/>
      <c r="J10" s="260" t="s">
        <v>119</v>
      </c>
      <c r="K10" s="260"/>
      <c r="L10" s="261"/>
      <c r="M10" s="21"/>
      <c r="N10" s="17"/>
      <c r="O10" s="17"/>
      <c r="P10" s="17"/>
      <c r="Q10" s="17"/>
      <c r="R10" s="1"/>
      <c r="S10" s="5"/>
      <c r="T10" s="5"/>
      <c r="U10" s="5"/>
      <c r="V10" s="5"/>
      <c r="W10" s="5"/>
      <c r="X10" s="5"/>
      <c r="Y10" s="15"/>
      <c r="Z10" s="15"/>
      <c r="AA10" s="21"/>
      <c r="AB10" s="21"/>
      <c r="AC10" s="21"/>
      <c r="AD10" s="21"/>
      <c r="AE10" s="5"/>
      <c r="AF10" s="5"/>
      <c r="AG10" s="5"/>
      <c r="AH10" s="15"/>
      <c r="AI10" s="15"/>
      <c r="AJ10" s="15"/>
      <c r="AK10" s="15"/>
      <c r="AL10" s="15"/>
      <c r="AM10" s="15"/>
      <c r="AN10" s="15"/>
      <c r="AU10" s="6"/>
      <c r="AV10" s="6"/>
      <c r="AW10" s="6"/>
      <c r="AX10" s="6"/>
      <c r="AY10" s="6"/>
      <c r="AZ10" s="6"/>
      <c r="BA10" s="6"/>
      <c r="BB10" s="6"/>
    </row>
    <row r="11" spans="1:64" ht="26.25" customHeight="1" x14ac:dyDescent="0.2">
      <c r="B11" s="1"/>
      <c r="C11" s="60"/>
      <c r="D11" s="60"/>
      <c r="E11" s="60"/>
      <c r="F11" s="60"/>
      <c r="G11" s="60"/>
      <c r="H11" s="60"/>
      <c r="I11" s="60"/>
      <c r="J11" s="61"/>
      <c r="K11" s="61"/>
      <c r="L11" s="61"/>
      <c r="M11" s="21"/>
      <c r="N11" s="17"/>
      <c r="O11" s="17"/>
      <c r="P11" s="17"/>
      <c r="Q11" s="17"/>
      <c r="R11" s="5"/>
      <c r="S11" s="5"/>
      <c r="T11" s="5"/>
      <c r="U11" s="5"/>
      <c r="V11" s="5"/>
      <c r="W11" s="5"/>
      <c r="X11" s="5"/>
      <c r="Y11" s="15"/>
      <c r="Z11" s="15"/>
      <c r="AA11" s="21"/>
      <c r="AB11" s="21"/>
      <c r="AC11" s="21"/>
      <c r="AD11" s="21"/>
      <c r="AE11" s="5"/>
      <c r="AF11" s="5"/>
      <c r="AG11" s="5"/>
      <c r="AH11" s="15"/>
      <c r="AI11" s="15"/>
      <c r="AJ11" s="15"/>
      <c r="AK11" s="15"/>
      <c r="AL11" s="15"/>
      <c r="AM11" s="15"/>
      <c r="AN11" s="15"/>
      <c r="AU11" s="6"/>
      <c r="AV11" s="6"/>
      <c r="AW11" s="6"/>
      <c r="AX11" s="6"/>
      <c r="AY11" s="6"/>
      <c r="AZ11" s="6"/>
      <c r="BA11" s="6"/>
      <c r="BB11" s="6"/>
    </row>
    <row r="12" spans="1:6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23"/>
      <c r="M12" s="18"/>
      <c r="N12" s="18"/>
      <c r="O12" s="18"/>
      <c r="P12" s="18"/>
      <c r="Q12" s="18"/>
      <c r="R12" s="15"/>
      <c r="S12" s="15"/>
      <c r="T12" s="15"/>
      <c r="U12" s="15"/>
      <c r="V12" s="15"/>
      <c r="W12" s="15"/>
      <c r="X12" s="15"/>
      <c r="Y12" s="15"/>
      <c r="Z12" s="15"/>
      <c r="AA12" s="23"/>
      <c r="AB12" s="23"/>
      <c r="AC12" s="23"/>
      <c r="AD12" s="23"/>
      <c r="AE12" s="15"/>
      <c r="AF12" s="15"/>
      <c r="AG12" s="5"/>
      <c r="AH12" s="15"/>
      <c r="AI12" s="15"/>
      <c r="AJ12" s="15"/>
      <c r="AK12" s="15"/>
      <c r="AL12" s="15"/>
      <c r="AM12" s="15"/>
      <c r="AN12" s="15"/>
      <c r="AU12" s="6"/>
      <c r="AV12" s="6"/>
      <c r="AW12" s="6"/>
      <c r="AX12" s="6"/>
      <c r="AY12" s="6"/>
      <c r="AZ12" s="6"/>
      <c r="BA12" s="6"/>
      <c r="BB12" s="6"/>
    </row>
    <row r="13" spans="1:64" ht="15" thickBot="1" x14ac:dyDescent="0.25">
      <c r="B13" s="296" t="s">
        <v>92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7"/>
      <c r="M13" s="291" t="s">
        <v>91</v>
      </c>
      <c r="N13" s="291"/>
      <c r="O13" s="291"/>
      <c r="P13" s="292"/>
      <c r="Q13" s="290" t="s">
        <v>93</v>
      </c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2"/>
      <c r="AD13" s="286" t="s">
        <v>102</v>
      </c>
      <c r="AE13" s="284"/>
      <c r="AF13" s="284"/>
      <c r="AG13" s="284"/>
      <c r="AH13" s="287"/>
      <c r="AI13" s="283" t="s">
        <v>94</v>
      </c>
      <c r="AJ13" s="284"/>
      <c r="AK13" s="284"/>
      <c r="AL13" s="284"/>
      <c r="AM13" s="284"/>
      <c r="AN13" s="285"/>
      <c r="AU13" s="6"/>
      <c r="AV13" s="6"/>
      <c r="AW13" s="6"/>
      <c r="AX13" s="6"/>
      <c r="AY13" s="6"/>
      <c r="AZ13" s="6"/>
      <c r="BA13" s="6"/>
      <c r="BB13" s="6"/>
    </row>
    <row r="14" spans="1:64" s="3" customFormat="1" ht="12.75" customHeight="1" x14ac:dyDescent="0.2">
      <c r="A14" s="8"/>
      <c r="B14" s="293" t="s">
        <v>72</v>
      </c>
      <c r="C14" s="274" t="s">
        <v>127</v>
      </c>
      <c r="D14" s="274" t="s">
        <v>71</v>
      </c>
      <c r="E14" s="274" t="s">
        <v>116</v>
      </c>
      <c r="F14" s="276" t="s">
        <v>86</v>
      </c>
      <c r="G14" s="298" t="s">
        <v>0</v>
      </c>
      <c r="H14" s="256" t="s">
        <v>41</v>
      </c>
      <c r="I14" s="302" t="s">
        <v>70</v>
      </c>
      <c r="J14" s="318" t="s">
        <v>114</v>
      </c>
      <c r="K14" s="256" t="s">
        <v>69</v>
      </c>
      <c r="L14" s="298" t="s">
        <v>17</v>
      </c>
      <c r="M14" s="310" t="s">
        <v>38</v>
      </c>
      <c r="N14" s="311"/>
      <c r="O14" s="311"/>
      <c r="P14" s="312"/>
      <c r="Q14" s="256" t="s">
        <v>2</v>
      </c>
      <c r="R14" s="256" t="s">
        <v>3</v>
      </c>
      <c r="S14" s="301" t="s">
        <v>35</v>
      </c>
      <c r="T14" s="302"/>
      <c r="U14" s="302"/>
      <c r="V14" s="302"/>
      <c r="W14" s="302"/>
      <c r="X14" s="305"/>
      <c r="Y14" s="301" t="s">
        <v>4</v>
      </c>
      <c r="Z14" s="302"/>
      <c r="AA14" s="256" t="s">
        <v>42</v>
      </c>
      <c r="AB14" s="301" t="s">
        <v>82</v>
      </c>
      <c r="AC14" s="305"/>
      <c r="AD14" s="288" t="s">
        <v>103</v>
      </c>
      <c r="AE14" s="281"/>
      <c r="AF14" s="281"/>
      <c r="AG14" s="281"/>
      <c r="AH14" s="289"/>
      <c r="AI14" s="281" t="s">
        <v>62</v>
      </c>
      <c r="AJ14" s="281"/>
      <c r="AK14" s="281"/>
      <c r="AL14" s="281"/>
      <c r="AM14" s="281"/>
      <c r="AN14" s="282"/>
      <c r="AO14" s="307" t="s">
        <v>107</v>
      </c>
      <c r="AP14" s="308"/>
      <c r="AQ14" s="309"/>
      <c r="AR14" s="53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4" customFormat="1" ht="21" customHeight="1" x14ac:dyDescent="0.2">
      <c r="A15" s="9"/>
      <c r="B15" s="294"/>
      <c r="C15" s="275"/>
      <c r="D15" s="275"/>
      <c r="E15" s="275"/>
      <c r="F15" s="277"/>
      <c r="G15" s="299"/>
      <c r="H15" s="257"/>
      <c r="I15" s="304"/>
      <c r="J15" s="319"/>
      <c r="K15" s="257"/>
      <c r="L15" s="299"/>
      <c r="M15" s="313" t="s">
        <v>39</v>
      </c>
      <c r="N15" s="315" t="s">
        <v>95</v>
      </c>
      <c r="O15" s="275" t="s">
        <v>40</v>
      </c>
      <c r="P15" s="317" t="s">
        <v>63</v>
      </c>
      <c r="Q15" s="257"/>
      <c r="R15" s="257"/>
      <c r="S15" s="303"/>
      <c r="T15" s="304"/>
      <c r="U15" s="304"/>
      <c r="V15" s="304"/>
      <c r="W15" s="304"/>
      <c r="X15" s="306"/>
      <c r="Y15" s="303"/>
      <c r="Z15" s="304"/>
      <c r="AA15" s="257"/>
      <c r="AB15" s="303"/>
      <c r="AC15" s="306"/>
      <c r="AD15" s="257" t="s">
        <v>104</v>
      </c>
      <c r="AE15" s="257" t="s">
        <v>1</v>
      </c>
      <c r="AF15" s="257" t="s">
        <v>68</v>
      </c>
      <c r="AG15" s="257" t="s">
        <v>43</v>
      </c>
      <c r="AH15" s="306" t="s">
        <v>64</v>
      </c>
      <c r="AI15" s="280" t="s">
        <v>101</v>
      </c>
      <c r="AJ15" s="280" t="s">
        <v>11</v>
      </c>
      <c r="AK15" s="280" t="s">
        <v>75</v>
      </c>
      <c r="AL15" s="280" t="s">
        <v>74</v>
      </c>
      <c r="AM15" s="280" t="s">
        <v>77</v>
      </c>
      <c r="AN15" s="321" t="s">
        <v>76</v>
      </c>
      <c r="AO15" s="324" t="s">
        <v>88</v>
      </c>
      <c r="AP15" s="323" t="s">
        <v>89</v>
      </c>
      <c r="AQ15" s="322" t="s">
        <v>90</v>
      </c>
      <c r="AR15" s="5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4" customFormat="1" ht="41.25" customHeight="1" x14ac:dyDescent="0.2">
      <c r="A16" s="9"/>
      <c r="B16" s="295"/>
      <c r="C16" s="275"/>
      <c r="D16" s="275"/>
      <c r="E16" s="275"/>
      <c r="F16" s="277"/>
      <c r="G16" s="300"/>
      <c r="H16" s="257"/>
      <c r="I16" s="304"/>
      <c r="J16" s="320"/>
      <c r="K16" s="257"/>
      <c r="L16" s="300"/>
      <c r="M16" s="314"/>
      <c r="N16" s="316"/>
      <c r="O16" s="275"/>
      <c r="P16" s="317"/>
      <c r="Q16" s="257"/>
      <c r="R16" s="257"/>
      <c r="S16" s="51" t="s">
        <v>34</v>
      </c>
      <c r="T16" s="49" t="s">
        <v>6</v>
      </c>
      <c r="U16" s="51" t="s">
        <v>37</v>
      </c>
      <c r="V16" s="50" t="s">
        <v>96</v>
      </c>
      <c r="W16" s="49" t="s">
        <v>97</v>
      </c>
      <c r="X16" s="51" t="s">
        <v>83</v>
      </c>
      <c r="Y16" s="303"/>
      <c r="Z16" s="304"/>
      <c r="AA16" s="257"/>
      <c r="AB16" s="49" t="s">
        <v>61</v>
      </c>
      <c r="AC16" s="49" t="s">
        <v>48</v>
      </c>
      <c r="AD16" s="257"/>
      <c r="AE16" s="257"/>
      <c r="AF16" s="257"/>
      <c r="AG16" s="257"/>
      <c r="AH16" s="306"/>
      <c r="AI16" s="280"/>
      <c r="AJ16" s="280"/>
      <c r="AK16" s="280"/>
      <c r="AL16" s="280"/>
      <c r="AM16" s="280"/>
      <c r="AN16" s="321"/>
      <c r="AO16" s="324"/>
      <c r="AP16" s="323"/>
      <c r="AQ16" s="322"/>
      <c r="AR16" s="54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2:54" s="83" customFormat="1" ht="15.75" x14ac:dyDescent="0.2">
      <c r="B17" s="101"/>
      <c r="C17" s="102"/>
      <c r="D17" s="103"/>
      <c r="E17" s="104"/>
      <c r="F17" s="104"/>
      <c r="G17" s="105"/>
      <c r="H17" s="105"/>
      <c r="I17" s="86"/>
      <c r="J17" s="86"/>
      <c r="K17" s="85"/>
      <c r="L17" s="85"/>
      <c r="M17" s="87"/>
      <c r="N17" s="88"/>
      <c r="O17" s="89"/>
      <c r="P17" s="88"/>
      <c r="Q17" s="84"/>
      <c r="R17" s="87"/>
      <c r="S17" s="90"/>
      <c r="T17" s="90"/>
      <c r="U17" s="90"/>
      <c r="V17" s="90"/>
      <c r="W17" s="90"/>
      <c r="X17" s="91"/>
      <c r="Y17" s="91"/>
      <c r="Z17" s="99"/>
      <c r="AA17" s="92"/>
      <c r="AB17" s="90"/>
      <c r="AC17" s="90"/>
      <c r="AD17" s="92"/>
      <c r="AE17" s="92"/>
      <c r="AF17" s="100"/>
      <c r="AG17" s="85"/>
      <c r="AH17" s="93"/>
      <c r="AI17" s="92"/>
      <c r="AJ17" s="92"/>
      <c r="AK17" s="85"/>
      <c r="AL17" s="92"/>
      <c r="AM17" s="92"/>
      <c r="AN17" s="94"/>
      <c r="AO17" s="95"/>
      <c r="AP17" s="96"/>
      <c r="AQ17" s="96"/>
      <c r="AR17" s="97"/>
      <c r="AS17" s="98"/>
      <c r="AT17" s="98"/>
    </row>
    <row r="18" spans="2:54" ht="15" x14ac:dyDescent="0.2">
      <c r="B18" s="107" t="s">
        <v>149</v>
      </c>
      <c r="C18" s="39"/>
      <c r="D18" s="31"/>
      <c r="E18" s="32"/>
      <c r="F18" s="32"/>
      <c r="G18" s="36"/>
      <c r="H18" s="36"/>
      <c r="I18" s="47"/>
      <c r="J18" s="47"/>
      <c r="K18" s="36"/>
      <c r="L18" s="36"/>
      <c r="M18" s="38"/>
      <c r="N18" s="26"/>
      <c r="O18" s="27"/>
      <c r="P18" s="26"/>
      <c r="Q18" s="34"/>
      <c r="R18" s="37"/>
      <c r="S18" s="41"/>
      <c r="T18" s="41"/>
      <c r="U18" s="41"/>
      <c r="V18" s="41"/>
      <c r="W18" s="41"/>
      <c r="X18" s="44"/>
      <c r="Y18" s="44"/>
      <c r="Z18" s="28"/>
      <c r="AA18" s="46"/>
      <c r="AB18" s="41"/>
      <c r="AC18" s="41"/>
      <c r="AD18" s="46"/>
      <c r="AE18" s="46"/>
      <c r="AF18" s="48"/>
      <c r="AG18" s="36"/>
      <c r="AH18" s="52"/>
      <c r="AI18" s="46"/>
      <c r="AJ18" s="46"/>
      <c r="AK18" s="36"/>
      <c r="AL18" s="46"/>
      <c r="AM18" s="46"/>
      <c r="AN18" s="59"/>
      <c r="AO18" s="57"/>
      <c r="AP18" s="25"/>
      <c r="AQ18" s="25"/>
      <c r="AR18" s="55"/>
      <c r="AU18" s="6"/>
      <c r="AV18" s="6"/>
      <c r="AW18" s="6"/>
      <c r="AX18" s="6"/>
      <c r="AY18" s="6"/>
      <c r="AZ18" s="6"/>
      <c r="BA18" s="6"/>
      <c r="BB18" s="6"/>
    </row>
    <row r="19" spans="2:54" ht="108" x14ac:dyDescent="0.2">
      <c r="B19" s="169" t="s">
        <v>132</v>
      </c>
      <c r="C19" s="170"/>
      <c r="D19" s="171"/>
      <c r="E19" s="172"/>
      <c r="F19" s="172"/>
      <c r="G19" s="173"/>
      <c r="H19" s="174" t="s">
        <v>139</v>
      </c>
      <c r="I19" s="175" t="s">
        <v>166</v>
      </c>
      <c r="J19" s="175" t="s">
        <v>170</v>
      </c>
      <c r="K19" s="174" t="s">
        <v>176</v>
      </c>
      <c r="L19" s="174" t="s">
        <v>105</v>
      </c>
      <c r="M19" s="176"/>
      <c r="N19" s="177"/>
      <c r="O19" s="178">
        <f t="shared" ref="O19" si="0">M19*N19</f>
        <v>0</v>
      </c>
      <c r="P19" s="177"/>
      <c r="Q19" s="179" t="s">
        <v>85</v>
      </c>
      <c r="R19" s="180">
        <v>5</v>
      </c>
      <c r="S19" s="181">
        <v>2</v>
      </c>
      <c r="T19" s="181">
        <v>3</v>
      </c>
      <c r="U19" s="181">
        <v>3</v>
      </c>
      <c r="V19" s="181">
        <v>3</v>
      </c>
      <c r="W19" s="181">
        <v>3</v>
      </c>
      <c r="X19" s="182">
        <f t="shared" ref="X19:X22" si="1">MAX(S19:W19)</f>
        <v>3</v>
      </c>
      <c r="Y19" s="182">
        <f t="shared" ref="Y19:Y22" si="2">R19*X19</f>
        <v>15</v>
      </c>
      <c r="Z19" s="183"/>
      <c r="AA19" s="184" t="s">
        <v>119</v>
      </c>
      <c r="AB19" s="181" t="s">
        <v>47</v>
      </c>
      <c r="AC19" s="181" t="s">
        <v>46</v>
      </c>
      <c r="AD19" s="184" t="s">
        <v>147</v>
      </c>
      <c r="AE19" s="184" t="s">
        <v>169</v>
      </c>
      <c r="AF19" s="185"/>
      <c r="AG19" s="174"/>
      <c r="AH19" s="186" t="s">
        <v>79</v>
      </c>
      <c r="AI19" s="184"/>
      <c r="AJ19" s="184"/>
      <c r="AK19" s="174"/>
      <c r="AL19" s="184" t="s">
        <v>98</v>
      </c>
      <c r="AM19" s="184" t="s">
        <v>98</v>
      </c>
      <c r="AN19" s="187"/>
      <c r="AO19" s="56"/>
      <c r="AP19" s="24"/>
      <c r="AQ19" s="24"/>
      <c r="AR19" s="55"/>
      <c r="AU19" s="6"/>
      <c r="AV19" s="6"/>
      <c r="AW19" s="6"/>
      <c r="AX19" s="6"/>
      <c r="AY19" s="6"/>
      <c r="AZ19" s="6"/>
      <c r="BA19" s="6"/>
      <c r="BB19" s="6"/>
    </row>
    <row r="20" spans="2:54" ht="72" x14ac:dyDescent="0.2">
      <c r="B20" s="132" t="s">
        <v>137</v>
      </c>
      <c r="C20" s="123"/>
      <c r="D20" s="124"/>
      <c r="E20" s="125"/>
      <c r="F20" s="125"/>
      <c r="G20" s="126"/>
      <c r="H20" s="112" t="s">
        <v>139</v>
      </c>
      <c r="I20" s="106" t="s">
        <v>228</v>
      </c>
      <c r="J20" s="112" t="s">
        <v>177</v>
      </c>
      <c r="K20" s="112" t="s">
        <v>229</v>
      </c>
      <c r="L20" s="112" t="s">
        <v>67</v>
      </c>
      <c r="M20" s="127"/>
      <c r="N20" s="128"/>
      <c r="O20" s="129">
        <f t="shared" ref="O20:O26" si="3">M20*N20</f>
        <v>0</v>
      </c>
      <c r="P20" s="128"/>
      <c r="Q20" s="126" t="s">
        <v>33</v>
      </c>
      <c r="R20" s="130">
        <v>2</v>
      </c>
      <c r="S20" s="131">
        <v>4</v>
      </c>
      <c r="T20" s="131">
        <v>4</v>
      </c>
      <c r="U20" s="131">
        <v>1</v>
      </c>
      <c r="V20" s="41">
        <v>1</v>
      </c>
      <c r="W20" s="41">
        <v>1</v>
      </c>
      <c r="X20" s="44">
        <f t="shared" si="1"/>
        <v>4</v>
      </c>
      <c r="Y20" s="44">
        <f t="shared" si="2"/>
        <v>8</v>
      </c>
      <c r="Z20" s="30"/>
      <c r="AA20" s="46" t="s">
        <v>119</v>
      </c>
      <c r="AB20" s="41" t="s">
        <v>46</v>
      </c>
      <c r="AC20" s="41" t="s">
        <v>47</v>
      </c>
      <c r="AD20" s="46" t="s">
        <v>230</v>
      </c>
      <c r="AE20" s="46" t="s">
        <v>60</v>
      </c>
      <c r="AF20" s="46"/>
      <c r="AG20" s="36"/>
      <c r="AH20" s="52" t="s">
        <v>81</v>
      </c>
      <c r="AI20" s="46"/>
      <c r="AJ20" s="46" t="s">
        <v>98</v>
      </c>
      <c r="AK20" s="36"/>
      <c r="AL20" s="46"/>
      <c r="AM20" s="46"/>
      <c r="AN20" s="59"/>
      <c r="AO20" s="57"/>
      <c r="AP20" s="25"/>
      <c r="AQ20" s="25"/>
      <c r="AR20" s="55"/>
      <c r="AU20" s="6"/>
      <c r="AV20" s="6"/>
      <c r="AW20" s="6"/>
      <c r="AX20" s="6"/>
      <c r="AY20" s="6"/>
      <c r="AZ20" s="6"/>
      <c r="BA20" s="6"/>
      <c r="BB20" s="6"/>
    </row>
    <row r="21" spans="2:54" ht="84" x14ac:dyDescent="0.2">
      <c r="B21" s="134" t="s">
        <v>140</v>
      </c>
      <c r="C21" s="214"/>
      <c r="D21" s="215"/>
      <c r="E21" s="216"/>
      <c r="F21" s="216"/>
      <c r="G21" s="121"/>
      <c r="H21" s="117" t="s">
        <v>139</v>
      </c>
      <c r="I21" s="117" t="s">
        <v>234</v>
      </c>
      <c r="J21" s="117" t="s">
        <v>235</v>
      </c>
      <c r="K21" s="117" t="s">
        <v>231</v>
      </c>
      <c r="L21" s="117" t="s">
        <v>65</v>
      </c>
      <c r="M21" s="122"/>
      <c r="N21" s="217"/>
      <c r="O21" s="218">
        <f t="shared" si="3"/>
        <v>0</v>
      </c>
      <c r="P21" s="217"/>
      <c r="Q21" s="121" t="s">
        <v>33</v>
      </c>
      <c r="R21" s="117">
        <v>2</v>
      </c>
      <c r="S21" s="117">
        <v>2</v>
      </c>
      <c r="T21" s="117">
        <v>3</v>
      </c>
      <c r="U21" s="117">
        <v>3</v>
      </c>
      <c r="V21" s="117"/>
      <c r="W21" s="117"/>
      <c r="X21" s="43">
        <f t="shared" si="1"/>
        <v>3</v>
      </c>
      <c r="Y21" s="43">
        <f t="shared" si="2"/>
        <v>6</v>
      </c>
      <c r="Z21" s="29"/>
      <c r="AA21" s="45" t="s">
        <v>119</v>
      </c>
      <c r="AB21" s="40" t="s">
        <v>47</v>
      </c>
      <c r="AC21" s="40" t="s">
        <v>47</v>
      </c>
      <c r="AD21" s="45" t="s">
        <v>142</v>
      </c>
      <c r="AE21" s="45" t="s">
        <v>79</v>
      </c>
      <c r="AF21" s="45"/>
      <c r="AG21" s="35"/>
      <c r="AH21" s="33" t="s">
        <v>80</v>
      </c>
      <c r="AI21" s="45"/>
      <c r="AJ21" s="45"/>
      <c r="AK21" s="35"/>
      <c r="AL21" s="45" t="s">
        <v>98</v>
      </c>
      <c r="AM21" s="45"/>
      <c r="AN21" s="58"/>
      <c r="AO21" s="57"/>
      <c r="AP21" s="25"/>
      <c r="AQ21" s="25"/>
      <c r="AR21" s="55"/>
      <c r="AU21" s="6"/>
      <c r="AV21" s="6"/>
      <c r="AW21" s="6"/>
      <c r="AX21" s="6"/>
      <c r="AY21" s="6"/>
      <c r="AZ21" s="6"/>
      <c r="BA21" s="6"/>
      <c r="BB21" s="6"/>
    </row>
    <row r="22" spans="2:54" ht="75" customHeight="1" x14ac:dyDescent="0.2">
      <c r="B22" s="132" t="s">
        <v>141</v>
      </c>
      <c r="C22" s="123"/>
      <c r="D22" s="124"/>
      <c r="E22" s="125"/>
      <c r="F22" s="125"/>
      <c r="G22" s="126"/>
      <c r="H22" s="112" t="s">
        <v>139</v>
      </c>
      <c r="I22" s="106" t="s">
        <v>161</v>
      </c>
      <c r="J22" s="112" t="s">
        <v>162</v>
      </c>
      <c r="K22" s="112" t="s">
        <v>163</v>
      </c>
      <c r="L22" s="112" t="s">
        <v>106</v>
      </c>
      <c r="M22" s="127"/>
      <c r="N22" s="128"/>
      <c r="O22" s="129">
        <f t="shared" si="3"/>
        <v>0</v>
      </c>
      <c r="P22" s="128"/>
      <c r="Q22" s="126" t="s">
        <v>33</v>
      </c>
      <c r="R22" s="130">
        <v>2</v>
      </c>
      <c r="S22" s="131">
        <v>1</v>
      </c>
      <c r="T22" s="131"/>
      <c r="U22" s="131"/>
      <c r="V22" s="41">
        <v>3</v>
      </c>
      <c r="W22" s="41"/>
      <c r="X22" s="44">
        <f t="shared" si="1"/>
        <v>3</v>
      </c>
      <c r="Y22" s="44">
        <f t="shared" si="2"/>
        <v>6</v>
      </c>
      <c r="Z22" s="30"/>
      <c r="AA22" s="46" t="s">
        <v>121</v>
      </c>
      <c r="AB22" s="41" t="s">
        <v>47</v>
      </c>
      <c r="AC22" s="41" t="s">
        <v>47</v>
      </c>
      <c r="AD22" s="46" t="s">
        <v>142</v>
      </c>
      <c r="AE22" s="46" t="s">
        <v>79</v>
      </c>
      <c r="AF22" s="46"/>
      <c r="AG22" s="36"/>
      <c r="AH22" s="52" t="s">
        <v>80</v>
      </c>
      <c r="AI22" s="46"/>
      <c r="AJ22" s="46"/>
      <c r="AK22" s="36"/>
      <c r="AL22" s="46" t="s">
        <v>98</v>
      </c>
      <c r="AM22" s="46"/>
      <c r="AN22" s="59"/>
      <c r="AO22" s="57"/>
      <c r="AP22" s="25"/>
      <c r="AQ22" s="25"/>
      <c r="AR22" s="55"/>
      <c r="AU22" s="6"/>
      <c r="AV22" s="6"/>
      <c r="AW22" s="6"/>
      <c r="AX22" s="6"/>
      <c r="AY22" s="6"/>
      <c r="AZ22" s="6"/>
      <c r="BA22" s="6"/>
      <c r="BB22" s="6"/>
    </row>
    <row r="23" spans="2:54" ht="60" x14ac:dyDescent="0.2">
      <c r="B23" s="134" t="s">
        <v>160</v>
      </c>
      <c r="C23" s="214"/>
      <c r="D23" s="215"/>
      <c r="E23" s="216"/>
      <c r="F23" s="216"/>
      <c r="G23" s="121"/>
      <c r="H23" s="117" t="s">
        <v>139</v>
      </c>
      <c r="I23" s="117" t="s">
        <v>236</v>
      </c>
      <c r="J23" s="117" t="s">
        <v>232</v>
      </c>
      <c r="K23" s="117" t="s">
        <v>233</v>
      </c>
      <c r="L23" s="117" t="s">
        <v>105</v>
      </c>
      <c r="M23" s="122"/>
      <c r="N23" s="217"/>
      <c r="O23" s="218">
        <f t="shared" ref="O23" si="4">M23*N23</f>
        <v>0</v>
      </c>
      <c r="P23" s="217"/>
      <c r="Q23" s="121" t="s">
        <v>33</v>
      </c>
      <c r="R23" s="117">
        <v>3</v>
      </c>
      <c r="S23" s="117">
        <v>3</v>
      </c>
      <c r="T23" s="117">
        <v>3</v>
      </c>
      <c r="U23" s="117"/>
      <c r="V23" s="117"/>
      <c r="W23" s="117"/>
      <c r="X23" s="43">
        <f t="shared" ref="X23" si="5">MAX(S23:W23)</f>
        <v>3</v>
      </c>
      <c r="Y23" s="43">
        <f t="shared" ref="Y23" si="6">R23*X23</f>
        <v>9</v>
      </c>
      <c r="Z23" s="29"/>
      <c r="AA23" s="45" t="s">
        <v>119</v>
      </c>
      <c r="AB23" s="40" t="s">
        <v>46</v>
      </c>
      <c r="AC23" s="40" t="s">
        <v>47</v>
      </c>
      <c r="AD23" s="45" t="s">
        <v>142</v>
      </c>
      <c r="AE23" s="45" t="s">
        <v>79</v>
      </c>
      <c r="AF23" s="45"/>
      <c r="AG23" s="35"/>
      <c r="AH23" s="33" t="s">
        <v>80</v>
      </c>
      <c r="AI23" s="45"/>
      <c r="AJ23" s="45" t="s">
        <v>98</v>
      </c>
      <c r="AK23" s="35"/>
      <c r="AL23" s="45"/>
      <c r="AM23" s="45"/>
      <c r="AN23" s="58"/>
      <c r="AO23" s="56"/>
      <c r="AP23" s="24"/>
      <c r="AQ23" s="24"/>
      <c r="AR23" s="55"/>
      <c r="AU23" s="6"/>
      <c r="AV23" s="6"/>
      <c r="AW23" s="6"/>
      <c r="AX23" s="6"/>
      <c r="AY23" s="6"/>
      <c r="AZ23" s="6"/>
      <c r="BA23" s="6"/>
      <c r="BB23" s="6"/>
    </row>
    <row r="24" spans="2:54" ht="36" x14ac:dyDescent="0.2">
      <c r="B24" s="220" t="s">
        <v>187</v>
      </c>
      <c r="C24" s="222"/>
      <c r="D24" s="223"/>
      <c r="E24" s="224"/>
      <c r="F24" s="224"/>
      <c r="G24" s="225"/>
      <c r="H24" s="221" t="s">
        <v>193</v>
      </c>
      <c r="I24" s="226" t="s">
        <v>194</v>
      </c>
      <c r="J24" s="221" t="s">
        <v>181</v>
      </c>
      <c r="K24" s="221" t="s">
        <v>182</v>
      </c>
      <c r="L24" s="221"/>
      <c r="M24" s="227"/>
      <c r="N24" s="228"/>
      <c r="O24" s="229"/>
      <c r="P24" s="228"/>
      <c r="Q24" s="225" t="s">
        <v>84</v>
      </c>
      <c r="R24" s="230">
        <v>2</v>
      </c>
      <c r="S24" s="231"/>
      <c r="T24" s="231"/>
      <c r="U24" s="231"/>
      <c r="V24" s="231"/>
      <c r="W24" s="231"/>
      <c r="X24" s="232"/>
      <c r="Y24" s="232"/>
      <c r="Z24" s="233"/>
      <c r="AA24" s="234"/>
      <c r="AB24" s="231"/>
      <c r="AC24" s="231"/>
      <c r="AD24" s="234"/>
      <c r="AE24" s="234"/>
      <c r="AF24" s="234"/>
      <c r="AG24" s="221"/>
      <c r="AH24" s="235"/>
      <c r="AI24" s="234"/>
      <c r="AJ24" s="46"/>
      <c r="AK24" s="36"/>
      <c r="AL24" s="46"/>
      <c r="AM24" s="46"/>
      <c r="AN24" s="59"/>
      <c r="AO24" s="56"/>
      <c r="AP24" s="24"/>
      <c r="AQ24" s="24"/>
      <c r="AR24" s="55"/>
      <c r="AU24" s="6"/>
      <c r="AV24" s="6"/>
      <c r="AW24" s="6"/>
      <c r="AX24" s="6"/>
      <c r="AY24" s="6"/>
      <c r="AZ24" s="6"/>
      <c r="BA24" s="6"/>
      <c r="BB24" s="6"/>
    </row>
    <row r="25" spans="2:54" ht="60" x14ac:dyDescent="0.2">
      <c r="B25" s="113" t="s">
        <v>188</v>
      </c>
      <c r="C25" s="141"/>
      <c r="D25" s="142"/>
      <c r="E25" s="143"/>
      <c r="F25" s="143"/>
      <c r="G25" s="136"/>
      <c r="H25" s="136" t="s">
        <v>193</v>
      </c>
      <c r="I25" s="109" t="s">
        <v>183</v>
      </c>
      <c r="J25" s="133" t="s">
        <v>184</v>
      </c>
      <c r="K25" s="133" t="s">
        <v>185</v>
      </c>
      <c r="L25" s="133"/>
      <c r="M25" s="137"/>
      <c r="N25" s="138"/>
      <c r="O25" s="139"/>
      <c r="P25" s="138"/>
      <c r="Q25" s="136" t="s">
        <v>33</v>
      </c>
      <c r="R25" s="137">
        <v>1</v>
      </c>
      <c r="S25" s="140">
        <v>3</v>
      </c>
      <c r="T25" s="140">
        <v>3</v>
      </c>
      <c r="U25" s="140">
        <v>4</v>
      </c>
      <c r="V25" s="90">
        <v>4</v>
      </c>
      <c r="W25" s="90">
        <v>4</v>
      </c>
      <c r="X25" s="91">
        <v>4</v>
      </c>
      <c r="Y25" s="332"/>
      <c r="Z25" s="110"/>
      <c r="AA25" s="92" t="s">
        <v>119</v>
      </c>
      <c r="AB25" s="90"/>
      <c r="AC25" s="90"/>
      <c r="AD25" s="92"/>
      <c r="AE25" s="92"/>
      <c r="AF25" s="92"/>
      <c r="AG25" s="85"/>
      <c r="AH25" s="93"/>
      <c r="AI25" s="92"/>
      <c r="AJ25" s="92"/>
      <c r="AK25" s="85"/>
      <c r="AL25" s="92"/>
      <c r="AM25" s="92"/>
      <c r="AN25" s="94"/>
      <c r="AO25" s="57"/>
      <c r="AP25" s="25"/>
      <c r="AQ25" s="25"/>
      <c r="AR25" s="55"/>
      <c r="AU25" s="6"/>
      <c r="AV25" s="6"/>
      <c r="AW25" s="6"/>
      <c r="AX25" s="6"/>
      <c r="AY25" s="6"/>
      <c r="AZ25" s="6"/>
      <c r="BA25" s="6"/>
      <c r="BB25" s="6"/>
    </row>
    <row r="26" spans="2:54" ht="84" x14ac:dyDescent="0.2">
      <c r="B26" s="132" t="s">
        <v>189</v>
      </c>
      <c r="C26" s="123"/>
      <c r="D26" s="124"/>
      <c r="E26" s="125"/>
      <c r="F26" s="125"/>
      <c r="G26" s="126"/>
      <c r="H26" s="112" t="s">
        <v>193</v>
      </c>
      <c r="I26" s="112" t="s">
        <v>186</v>
      </c>
      <c r="J26" s="112" t="s">
        <v>216</v>
      </c>
      <c r="K26" s="112" t="s">
        <v>237</v>
      </c>
      <c r="L26" s="112"/>
      <c r="M26" s="127"/>
      <c r="N26" s="128"/>
      <c r="O26" s="129">
        <f t="shared" si="3"/>
        <v>0</v>
      </c>
      <c r="P26" s="128"/>
      <c r="Q26" s="126" t="s">
        <v>33</v>
      </c>
      <c r="R26" s="112">
        <v>2</v>
      </c>
      <c r="S26" s="112">
        <v>2</v>
      </c>
      <c r="T26" s="112">
        <v>3</v>
      </c>
      <c r="U26" s="112">
        <v>2</v>
      </c>
      <c r="V26" s="112">
        <v>2</v>
      </c>
      <c r="W26" s="112">
        <v>2</v>
      </c>
      <c r="X26" s="44">
        <v>3</v>
      </c>
      <c r="Y26" s="44">
        <v>6</v>
      </c>
      <c r="Z26" s="30"/>
      <c r="AA26" s="46" t="s">
        <v>120</v>
      </c>
      <c r="AB26" s="41"/>
      <c r="AC26" s="41"/>
      <c r="AD26" s="46"/>
      <c r="AE26" s="46"/>
      <c r="AF26" s="46"/>
      <c r="AG26" s="36"/>
      <c r="AH26" s="52"/>
      <c r="AI26" s="46"/>
      <c r="AJ26" s="46"/>
      <c r="AK26" s="36"/>
      <c r="AL26" s="46"/>
      <c r="AM26" s="46"/>
      <c r="AN26" s="59"/>
      <c r="AO26" s="56"/>
      <c r="AP26" s="24"/>
      <c r="AQ26" s="24"/>
      <c r="AR26" s="55"/>
      <c r="AU26" s="6"/>
      <c r="AV26" s="6"/>
      <c r="AW26" s="6"/>
      <c r="AX26" s="6"/>
      <c r="AY26" s="6"/>
      <c r="AZ26" s="6"/>
      <c r="BA26" s="6"/>
      <c r="BB26" s="6"/>
    </row>
    <row r="27" spans="2:54" ht="48" x14ac:dyDescent="0.2">
      <c r="B27" s="188" t="s">
        <v>201</v>
      </c>
      <c r="C27" s="189"/>
      <c r="D27" s="189"/>
      <c r="E27" s="189"/>
      <c r="F27" s="189"/>
      <c r="G27" s="189"/>
      <c r="H27" s="189" t="s">
        <v>193</v>
      </c>
      <c r="I27" s="190" t="s">
        <v>202</v>
      </c>
      <c r="J27" s="190" t="s">
        <v>203</v>
      </c>
      <c r="K27" s="190" t="s">
        <v>204</v>
      </c>
      <c r="L27" s="190" t="s">
        <v>105</v>
      </c>
      <c r="M27" s="189"/>
      <c r="N27" s="189"/>
      <c r="O27" s="189"/>
      <c r="P27" s="189"/>
      <c r="Q27" s="189" t="s">
        <v>85</v>
      </c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56"/>
      <c r="AP27" s="24"/>
      <c r="AQ27" s="24"/>
      <c r="AR27" s="55"/>
      <c r="AU27" s="6"/>
      <c r="AV27" s="6"/>
      <c r="AW27" s="6"/>
      <c r="AX27" s="6"/>
      <c r="AY27" s="6"/>
      <c r="AZ27" s="6"/>
      <c r="BA27" s="6"/>
      <c r="BB27" s="6"/>
    </row>
    <row r="28" spans="2:54" ht="132" x14ac:dyDescent="0.2">
      <c r="B28" s="132" t="s">
        <v>218</v>
      </c>
      <c r="C28" s="123"/>
      <c r="D28" s="124"/>
      <c r="E28" s="125"/>
      <c r="F28" s="125"/>
      <c r="G28" s="126"/>
      <c r="H28" s="112" t="s">
        <v>139</v>
      </c>
      <c r="I28" s="112" t="s">
        <v>273</v>
      </c>
      <c r="J28" s="112" t="s">
        <v>238</v>
      </c>
      <c r="K28" s="112" t="s">
        <v>239</v>
      </c>
      <c r="L28" s="112" t="s">
        <v>105</v>
      </c>
      <c r="M28" s="127"/>
      <c r="N28" s="128"/>
      <c r="O28" s="129"/>
      <c r="P28" s="128"/>
      <c r="Q28" s="126" t="s">
        <v>33</v>
      </c>
      <c r="R28" s="112">
        <v>4</v>
      </c>
      <c r="S28" s="112">
        <v>4</v>
      </c>
      <c r="T28" s="112"/>
      <c r="U28" s="112"/>
      <c r="V28" s="112"/>
      <c r="W28" s="112"/>
      <c r="X28" s="44">
        <v>4</v>
      </c>
      <c r="Y28" s="44">
        <v>16</v>
      </c>
      <c r="Z28" s="30"/>
      <c r="AA28" s="46" t="s">
        <v>119</v>
      </c>
      <c r="AB28" s="41"/>
      <c r="AC28" s="41"/>
      <c r="AD28" s="46"/>
      <c r="AE28" s="46"/>
      <c r="AF28" s="46"/>
      <c r="AG28" s="36"/>
      <c r="AH28" s="52"/>
      <c r="AI28" s="46"/>
      <c r="AJ28" s="46"/>
      <c r="AK28" s="36"/>
      <c r="AL28" s="46"/>
      <c r="AM28" s="46"/>
      <c r="AN28" s="59"/>
      <c r="AO28" s="56"/>
      <c r="AP28" s="24"/>
      <c r="AQ28" s="24"/>
      <c r="AR28" s="55"/>
      <c r="AU28" s="6"/>
      <c r="AV28" s="6"/>
      <c r="AW28" s="6"/>
      <c r="AX28" s="6"/>
      <c r="AY28" s="6"/>
      <c r="AZ28" s="6"/>
      <c r="BA28" s="6"/>
      <c r="BB28" s="6"/>
    </row>
    <row r="29" spans="2:54" ht="156" x14ac:dyDescent="0.2">
      <c r="B29" s="113" t="s">
        <v>219</v>
      </c>
      <c r="C29" s="136"/>
      <c r="D29" s="136"/>
      <c r="E29" s="136"/>
      <c r="F29" s="136"/>
      <c r="G29" s="136"/>
      <c r="H29" s="136" t="s">
        <v>193</v>
      </c>
      <c r="I29" s="133" t="s">
        <v>284</v>
      </c>
      <c r="J29" s="133" t="s">
        <v>220</v>
      </c>
      <c r="K29" s="133" t="s">
        <v>221</v>
      </c>
      <c r="L29" s="117" t="s">
        <v>65</v>
      </c>
      <c r="M29" s="136"/>
      <c r="N29" s="136"/>
      <c r="O29" s="136"/>
      <c r="P29" s="136"/>
      <c r="Q29" s="136" t="s">
        <v>33</v>
      </c>
      <c r="R29" s="136">
        <v>4</v>
      </c>
      <c r="S29" s="136">
        <v>-1</v>
      </c>
      <c r="T29" s="136">
        <v>1</v>
      </c>
      <c r="U29" s="136">
        <v>3</v>
      </c>
      <c r="V29" s="136">
        <v>5</v>
      </c>
      <c r="W29" s="136">
        <v>5</v>
      </c>
      <c r="X29" s="136">
        <v>5</v>
      </c>
      <c r="Y29" s="92">
        <v>20</v>
      </c>
      <c r="Z29" s="136"/>
      <c r="AA29" s="46" t="s">
        <v>119</v>
      </c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56"/>
      <c r="AP29" s="24"/>
      <c r="AQ29" s="24"/>
      <c r="AR29" s="55"/>
      <c r="AU29" s="6"/>
      <c r="AV29" s="6"/>
      <c r="AW29" s="6"/>
      <c r="AX29" s="6"/>
      <c r="AY29" s="6"/>
      <c r="AZ29" s="6"/>
      <c r="BA29" s="6"/>
      <c r="BB29" s="6"/>
    </row>
    <row r="30" spans="2:54" ht="72" x14ac:dyDescent="0.2">
      <c r="B30" s="132" t="s">
        <v>223</v>
      </c>
      <c r="C30" s="123"/>
      <c r="D30" s="124"/>
      <c r="E30" s="125"/>
      <c r="F30" s="125"/>
      <c r="G30" s="126"/>
      <c r="H30" s="112" t="s">
        <v>139</v>
      </c>
      <c r="I30" s="112" t="s">
        <v>279</v>
      </c>
      <c r="J30" s="112" t="s">
        <v>280</v>
      </c>
      <c r="K30" s="112" t="s">
        <v>241</v>
      </c>
      <c r="L30" s="112" t="s">
        <v>106</v>
      </c>
      <c r="M30" s="112"/>
      <c r="N30" s="112"/>
      <c r="O30" s="112"/>
      <c r="P30" s="112"/>
      <c r="Q30" s="112" t="s">
        <v>33</v>
      </c>
      <c r="R30" s="112">
        <v>4</v>
      </c>
      <c r="S30" s="112">
        <v>3</v>
      </c>
      <c r="T30" s="112">
        <v>4</v>
      </c>
      <c r="U30" s="112"/>
      <c r="V30" s="112"/>
      <c r="W30" s="112"/>
      <c r="X30" s="44">
        <v>4</v>
      </c>
      <c r="Y30" s="44">
        <v>16</v>
      </c>
      <c r="Z30" s="30"/>
      <c r="AA30" s="46" t="s">
        <v>119</v>
      </c>
      <c r="AB30" s="41"/>
      <c r="AC30" s="41"/>
      <c r="AD30" s="46"/>
      <c r="AE30" s="46"/>
      <c r="AF30" s="46"/>
      <c r="AG30" s="36"/>
      <c r="AH30" s="52"/>
      <c r="AI30" s="46"/>
      <c r="AJ30" s="46"/>
      <c r="AK30" s="36"/>
      <c r="AL30" s="46"/>
      <c r="AM30" s="46"/>
      <c r="AN30" s="59"/>
      <c r="AO30" s="56"/>
      <c r="AP30" s="24"/>
      <c r="AQ30" s="24"/>
      <c r="AR30" s="55"/>
      <c r="AU30" s="6"/>
      <c r="AV30" s="6"/>
      <c r="AW30" s="6"/>
      <c r="AX30" s="6"/>
      <c r="AY30" s="6"/>
      <c r="AZ30" s="6"/>
      <c r="BA30" s="6"/>
      <c r="BB30" s="6"/>
    </row>
    <row r="31" spans="2:54" s="83" customFormat="1" ht="48" x14ac:dyDescent="0.2">
      <c r="B31" s="113" t="s">
        <v>240</v>
      </c>
      <c r="C31" s="141"/>
      <c r="D31" s="142"/>
      <c r="E31" s="143"/>
      <c r="F31" s="143"/>
      <c r="G31" s="136"/>
      <c r="H31" s="117" t="s">
        <v>193</v>
      </c>
      <c r="I31" s="117" t="s">
        <v>264</v>
      </c>
      <c r="J31" s="117" t="s">
        <v>265</v>
      </c>
      <c r="K31" s="117" t="s">
        <v>266</v>
      </c>
      <c r="L31" s="117"/>
      <c r="M31" s="122"/>
      <c r="N31" s="217"/>
      <c r="O31" s="218"/>
      <c r="P31" s="217"/>
      <c r="Q31" s="121"/>
      <c r="R31" s="117">
        <v>3</v>
      </c>
      <c r="S31" s="117">
        <v>3</v>
      </c>
      <c r="T31" s="117">
        <v>3</v>
      </c>
      <c r="U31" s="117">
        <v>3</v>
      </c>
      <c r="V31" s="117"/>
      <c r="W31" s="117"/>
      <c r="X31" s="117">
        <f t="shared" ref="X31" si="7">MAX(S31:W31)</f>
        <v>3</v>
      </c>
      <c r="Y31" s="117">
        <f t="shared" ref="Y31" si="8">R31*X31</f>
        <v>9</v>
      </c>
      <c r="Z31" s="29"/>
      <c r="AA31" s="45" t="s">
        <v>121</v>
      </c>
      <c r="AB31" s="90"/>
      <c r="AC31" s="90"/>
      <c r="AD31" s="92"/>
      <c r="AE31" s="92"/>
      <c r="AF31" s="92"/>
      <c r="AG31" s="85"/>
      <c r="AH31" s="93"/>
      <c r="AI31" s="92"/>
      <c r="AJ31" s="92"/>
      <c r="AK31" s="85"/>
      <c r="AL31" s="92"/>
      <c r="AM31" s="92"/>
      <c r="AN31" s="94"/>
      <c r="AO31" s="95"/>
      <c r="AP31" s="96"/>
      <c r="AQ31" s="96"/>
      <c r="AR31" s="97"/>
      <c r="AS31" s="98"/>
      <c r="AT31" s="98"/>
    </row>
    <row r="32" spans="2:54" ht="15" x14ac:dyDescent="0.2">
      <c r="B32" s="151" t="s">
        <v>150</v>
      </c>
      <c r="C32" s="152"/>
      <c r="D32" s="152"/>
      <c r="E32" s="153"/>
      <c r="F32" s="153"/>
      <c r="G32" s="154"/>
      <c r="H32" s="155"/>
      <c r="I32" s="156"/>
      <c r="J32" s="155"/>
      <c r="K32" s="157"/>
      <c r="L32" s="155"/>
      <c r="M32" s="158"/>
      <c r="N32" s="159"/>
      <c r="O32" s="160"/>
      <c r="P32" s="159"/>
      <c r="Q32" s="154"/>
      <c r="R32" s="158"/>
      <c r="S32" s="161"/>
      <c r="T32" s="161"/>
      <c r="U32" s="161"/>
      <c r="V32" s="162"/>
      <c r="W32" s="162"/>
      <c r="X32" s="163"/>
      <c r="Y32" s="163"/>
      <c r="Z32" s="164"/>
      <c r="AA32" s="165"/>
      <c r="AB32" s="162"/>
      <c r="AC32" s="162"/>
      <c r="AD32" s="165"/>
      <c r="AE32" s="165"/>
      <c r="AF32" s="162"/>
      <c r="AG32" s="162"/>
      <c r="AH32" s="162"/>
      <c r="AI32" s="165"/>
      <c r="AJ32" s="165"/>
      <c r="AK32" s="162"/>
      <c r="AL32" s="162"/>
      <c r="AM32" s="162"/>
      <c r="AN32" s="166"/>
      <c r="AO32" s="56"/>
      <c r="AP32" s="24"/>
      <c r="AQ32" s="24"/>
      <c r="AR32" s="55"/>
      <c r="AU32" s="6"/>
      <c r="AV32" s="6"/>
      <c r="AW32" s="6"/>
      <c r="AX32" s="6"/>
      <c r="AY32" s="6"/>
      <c r="AZ32" s="6"/>
      <c r="BA32" s="6"/>
      <c r="BB32" s="6"/>
    </row>
    <row r="33" spans="1:64" ht="198" customHeight="1" x14ac:dyDescent="0.2">
      <c r="B33" s="134" t="s">
        <v>143</v>
      </c>
      <c r="C33" s="114"/>
      <c r="D33" s="115"/>
      <c r="E33" s="116"/>
      <c r="F33" s="116"/>
      <c r="G33" s="135"/>
      <c r="H33" s="135" t="s">
        <v>139</v>
      </c>
      <c r="I33" s="135" t="s">
        <v>154</v>
      </c>
      <c r="J33" s="135" t="s">
        <v>167</v>
      </c>
      <c r="K33" s="135" t="s">
        <v>168</v>
      </c>
      <c r="L33" s="135" t="s">
        <v>65</v>
      </c>
      <c r="M33" s="135"/>
      <c r="N33" s="135"/>
      <c r="O33" s="135">
        <f t="shared" ref="O33" si="9">M33*N33</f>
        <v>0</v>
      </c>
      <c r="P33" s="135"/>
      <c r="Q33" s="135" t="s">
        <v>33</v>
      </c>
      <c r="R33" s="135">
        <v>2</v>
      </c>
      <c r="S33" s="135">
        <v>3</v>
      </c>
      <c r="T33" s="135">
        <v>4</v>
      </c>
      <c r="U33" s="135"/>
      <c r="V33" s="108"/>
      <c r="W33" s="108"/>
      <c r="X33" s="108">
        <f t="shared" ref="X33" si="10">MAX(S33:W33)</f>
        <v>4</v>
      </c>
      <c r="Y33" s="45">
        <f t="shared" ref="Y33" si="11">R33*X33</f>
        <v>8</v>
      </c>
      <c r="Z33" s="108"/>
      <c r="AA33" s="45" t="s">
        <v>119</v>
      </c>
      <c r="AB33" s="108" t="s">
        <v>47</v>
      </c>
      <c r="AC33" s="108" t="s">
        <v>47</v>
      </c>
      <c r="AD33" s="108" t="s">
        <v>148</v>
      </c>
      <c r="AE33" s="108"/>
      <c r="AF33" s="108"/>
      <c r="AG33" s="108"/>
      <c r="AH33" s="108" t="s">
        <v>80</v>
      </c>
      <c r="AI33" s="108"/>
      <c r="AJ33" s="108"/>
      <c r="AK33" s="108"/>
      <c r="AL33" s="108" t="s">
        <v>98</v>
      </c>
      <c r="AM33" s="108" t="s">
        <v>98</v>
      </c>
      <c r="AN33" s="108"/>
      <c r="AO33" s="56"/>
      <c r="AP33" s="24"/>
      <c r="AQ33" s="24"/>
      <c r="AR33" s="55"/>
      <c r="AU33" s="6"/>
      <c r="AV33" s="6"/>
      <c r="AW33" s="6"/>
      <c r="AX33" s="6"/>
      <c r="AY33" s="6"/>
      <c r="AZ33" s="6"/>
      <c r="BA33" s="6"/>
      <c r="BB33" s="6"/>
    </row>
    <row r="34" spans="1:64" ht="84" customHeight="1" x14ac:dyDescent="0.2">
      <c r="B34" s="132" t="s">
        <v>144</v>
      </c>
      <c r="C34" s="112"/>
      <c r="D34" s="112"/>
      <c r="E34" s="112"/>
      <c r="F34" s="112"/>
      <c r="G34" s="112"/>
      <c r="H34" s="112" t="s">
        <v>139</v>
      </c>
      <c r="I34" s="112" t="s">
        <v>155</v>
      </c>
      <c r="J34" s="112" t="s">
        <v>172</v>
      </c>
      <c r="K34" s="112" t="s">
        <v>156</v>
      </c>
      <c r="L34" s="112" t="s">
        <v>105</v>
      </c>
      <c r="M34" s="112"/>
      <c r="N34" s="112"/>
      <c r="O34" s="112">
        <f t="shared" ref="O34:O38" si="12">M34*N34</f>
        <v>0</v>
      </c>
      <c r="P34" s="112"/>
      <c r="Q34" s="112" t="s">
        <v>33</v>
      </c>
      <c r="R34" s="112">
        <v>2</v>
      </c>
      <c r="S34" s="112">
        <v>3</v>
      </c>
      <c r="T34" s="112">
        <v>4</v>
      </c>
      <c r="U34" s="112"/>
      <c r="V34" s="36"/>
      <c r="W34" s="36"/>
      <c r="X34" s="36">
        <f t="shared" ref="X34:X38" si="13">MAX(S34:W34)</f>
        <v>4</v>
      </c>
      <c r="Y34" s="45">
        <f t="shared" ref="Y34:Y38" si="14">R34*X34</f>
        <v>8</v>
      </c>
      <c r="Z34" s="36"/>
      <c r="AA34" s="45" t="s">
        <v>119</v>
      </c>
      <c r="AB34" s="36" t="s">
        <v>47</v>
      </c>
      <c r="AC34" s="36" t="s">
        <v>47</v>
      </c>
      <c r="AD34" s="36" t="s">
        <v>148</v>
      </c>
      <c r="AE34" s="36"/>
      <c r="AF34" s="36"/>
      <c r="AG34" s="36"/>
      <c r="AH34" s="36" t="s">
        <v>80</v>
      </c>
      <c r="AI34" s="36"/>
      <c r="AJ34" s="36"/>
      <c r="AK34" s="36"/>
      <c r="AL34" s="36" t="s">
        <v>98</v>
      </c>
      <c r="AM34" s="36"/>
      <c r="AN34" s="36"/>
      <c r="AO34" s="56"/>
      <c r="AP34" s="24"/>
      <c r="AQ34" s="24"/>
      <c r="AR34" s="55"/>
      <c r="AU34" s="6"/>
      <c r="AV34" s="6"/>
      <c r="AW34" s="6"/>
      <c r="AX34" s="6"/>
      <c r="AY34" s="6"/>
      <c r="AZ34" s="6"/>
      <c r="BA34" s="6"/>
      <c r="BB34" s="6"/>
    </row>
    <row r="35" spans="1:64" ht="135.75" customHeight="1" x14ac:dyDescent="0.2">
      <c r="B35" s="134" t="s">
        <v>145</v>
      </c>
      <c r="C35" s="114"/>
      <c r="D35" s="115"/>
      <c r="E35" s="116"/>
      <c r="F35" s="116"/>
      <c r="G35" s="136"/>
      <c r="H35" s="117" t="s">
        <v>139</v>
      </c>
      <c r="I35" s="82" t="s">
        <v>157</v>
      </c>
      <c r="J35" s="82" t="s">
        <v>158</v>
      </c>
      <c r="K35" s="117" t="s">
        <v>159</v>
      </c>
      <c r="L35" s="117" t="s">
        <v>65</v>
      </c>
      <c r="M35" s="118"/>
      <c r="N35" s="119"/>
      <c r="O35" s="120">
        <f t="shared" si="12"/>
        <v>0</v>
      </c>
      <c r="P35" s="119"/>
      <c r="Q35" s="121" t="s">
        <v>33</v>
      </c>
      <c r="R35" s="122">
        <v>3</v>
      </c>
      <c r="S35" s="42">
        <v>3</v>
      </c>
      <c r="T35" s="42"/>
      <c r="U35" s="42"/>
      <c r="V35" s="40">
        <v>3</v>
      </c>
      <c r="W35" s="40"/>
      <c r="X35" s="43">
        <f t="shared" si="13"/>
        <v>3</v>
      </c>
      <c r="Y35" s="43">
        <f t="shared" si="14"/>
        <v>9</v>
      </c>
      <c r="Z35" s="29"/>
      <c r="AA35" s="45" t="s">
        <v>119</v>
      </c>
      <c r="AB35" s="40" t="s">
        <v>47</v>
      </c>
      <c r="AC35" s="40" t="s">
        <v>47</v>
      </c>
      <c r="AD35" s="45" t="s">
        <v>148</v>
      </c>
      <c r="AE35" s="45"/>
      <c r="AF35" s="45"/>
      <c r="AG35" s="35"/>
      <c r="AH35" s="33" t="s">
        <v>80</v>
      </c>
      <c r="AI35" s="45"/>
      <c r="AJ35" s="45"/>
      <c r="AK35" s="35"/>
      <c r="AL35" s="45" t="s">
        <v>98</v>
      </c>
      <c r="AM35" s="45"/>
      <c r="AN35" s="58"/>
      <c r="AO35" s="56"/>
      <c r="AP35" s="24"/>
      <c r="AQ35" s="24"/>
      <c r="AR35" s="55"/>
      <c r="AU35" s="6"/>
      <c r="AV35" s="6"/>
      <c r="AW35" s="6"/>
      <c r="AX35" s="6"/>
      <c r="AY35" s="6"/>
      <c r="AZ35" s="6"/>
      <c r="BA35" s="6"/>
      <c r="BB35" s="6"/>
    </row>
    <row r="36" spans="1:64" ht="84" x14ac:dyDescent="0.2">
      <c r="B36" s="132" t="s">
        <v>146</v>
      </c>
      <c r="C36" s="112"/>
      <c r="D36" s="112"/>
      <c r="E36" s="112"/>
      <c r="F36" s="112"/>
      <c r="G36" s="112"/>
      <c r="H36" s="112" t="s">
        <v>139</v>
      </c>
      <c r="I36" s="112" t="s">
        <v>199</v>
      </c>
      <c r="J36" s="112" t="s">
        <v>198</v>
      </c>
      <c r="K36" s="112" t="s">
        <v>200</v>
      </c>
      <c r="L36" s="112" t="s">
        <v>105</v>
      </c>
      <c r="M36" s="112"/>
      <c r="N36" s="112"/>
      <c r="O36" s="112"/>
      <c r="P36" s="112"/>
      <c r="Q36" s="112" t="s">
        <v>33</v>
      </c>
      <c r="R36" s="112">
        <v>2</v>
      </c>
      <c r="S36" s="112">
        <v>2</v>
      </c>
      <c r="T36" s="112">
        <v>4</v>
      </c>
      <c r="U36" s="112"/>
      <c r="V36" s="112"/>
      <c r="W36" s="112"/>
      <c r="X36" s="112">
        <v>4</v>
      </c>
      <c r="Y36" s="43">
        <f t="shared" si="14"/>
        <v>8</v>
      </c>
      <c r="Z36" s="36"/>
      <c r="AA36" s="45" t="s">
        <v>119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56"/>
      <c r="AP36" s="24"/>
      <c r="AQ36" s="24"/>
      <c r="AR36" s="55"/>
      <c r="AU36" s="6"/>
      <c r="AV36" s="6"/>
      <c r="AW36" s="6"/>
      <c r="AX36" s="6"/>
      <c r="AY36" s="6"/>
      <c r="AZ36" s="6"/>
      <c r="BA36" s="6"/>
      <c r="BB36" s="6"/>
    </row>
    <row r="37" spans="1:64" x14ac:dyDescent="0.2">
      <c r="B37" s="134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85"/>
      <c r="W37" s="85"/>
      <c r="X37" s="85"/>
      <c r="Y37" s="92"/>
      <c r="Z37" s="85"/>
      <c r="AA37" s="92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56"/>
      <c r="AP37" s="24"/>
      <c r="AQ37" s="24"/>
      <c r="AR37" s="55"/>
      <c r="AU37" s="6"/>
      <c r="AV37" s="6"/>
      <c r="AW37" s="6"/>
      <c r="AX37" s="6"/>
      <c r="AY37" s="6"/>
      <c r="AZ37" s="6"/>
      <c r="BA37" s="6"/>
      <c r="BB37" s="6"/>
    </row>
    <row r="38" spans="1:64" ht="114" customHeight="1" x14ac:dyDescent="0.2">
      <c r="B38" s="132" t="s">
        <v>196</v>
      </c>
      <c r="C38" s="112"/>
      <c r="D38" s="112"/>
      <c r="E38" s="112"/>
      <c r="F38" s="112"/>
      <c r="G38" s="112"/>
      <c r="H38" s="112" t="s">
        <v>139</v>
      </c>
      <c r="I38" s="112" t="s">
        <v>164</v>
      </c>
      <c r="J38" s="112" t="s">
        <v>165</v>
      </c>
      <c r="K38" s="112" t="s">
        <v>156</v>
      </c>
      <c r="L38" s="112" t="s">
        <v>65</v>
      </c>
      <c r="M38" s="112"/>
      <c r="N38" s="112"/>
      <c r="O38" s="112">
        <f t="shared" si="12"/>
        <v>0</v>
      </c>
      <c r="P38" s="112"/>
      <c r="Q38" s="112" t="s">
        <v>33</v>
      </c>
      <c r="R38" s="112">
        <v>2</v>
      </c>
      <c r="S38" s="112">
        <v>3</v>
      </c>
      <c r="T38" s="112">
        <v>3</v>
      </c>
      <c r="U38" s="112"/>
      <c r="V38" s="36"/>
      <c r="W38" s="36"/>
      <c r="X38" s="36">
        <f t="shared" si="13"/>
        <v>3</v>
      </c>
      <c r="Y38" s="43">
        <f t="shared" si="14"/>
        <v>6</v>
      </c>
      <c r="Z38" s="36"/>
      <c r="AA38" s="45" t="s">
        <v>119</v>
      </c>
      <c r="AB38" s="36" t="s">
        <v>47</v>
      </c>
      <c r="AC38" s="36" t="s">
        <v>47</v>
      </c>
      <c r="AD38" s="36" t="s">
        <v>148</v>
      </c>
      <c r="AE38" s="36"/>
      <c r="AF38" s="36"/>
      <c r="AG38" s="36"/>
      <c r="AH38" s="36" t="s">
        <v>80</v>
      </c>
      <c r="AI38" s="36"/>
      <c r="AJ38" s="36"/>
      <c r="AK38" s="36"/>
      <c r="AL38" s="36" t="s">
        <v>98</v>
      </c>
      <c r="AM38" s="36" t="s">
        <v>98</v>
      </c>
      <c r="AN38" s="36"/>
      <c r="AO38" s="56"/>
      <c r="AP38" s="24"/>
      <c r="AQ38" s="24"/>
      <c r="AR38" s="55"/>
      <c r="AU38" s="6"/>
      <c r="AV38" s="6"/>
      <c r="AW38" s="6"/>
      <c r="AX38" s="6"/>
      <c r="AY38" s="6"/>
      <c r="AZ38" s="6"/>
      <c r="BA38" s="6"/>
      <c r="BB38" s="6"/>
    </row>
    <row r="39" spans="1:64" ht="48" x14ac:dyDescent="0.2">
      <c r="B39" s="134" t="s">
        <v>197</v>
      </c>
      <c r="C39" s="114"/>
      <c r="D39" s="115"/>
      <c r="E39" s="116"/>
      <c r="F39" s="116"/>
      <c r="G39" s="136"/>
      <c r="H39" s="117" t="s">
        <v>193</v>
      </c>
      <c r="I39" s="82" t="s">
        <v>175</v>
      </c>
      <c r="J39" s="82" t="s">
        <v>152</v>
      </c>
      <c r="K39" s="117" t="s">
        <v>153</v>
      </c>
      <c r="L39" s="117" t="s">
        <v>65</v>
      </c>
      <c r="M39" s="122"/>
      <c r="N39" s="217"/>
      <c r="O39" s="218">
        <f t="shared" ref="O39" si="15">M39*N39</f>
        <v>0</v>
      </c>
      <c r="P39" s="217"/>
      <c r="Q39" s="121" t="s">
        <v>33</v>
      </c>
      <c r="R39" s="122">
        <v>1</v>
      </c>
      <c r="S39" s="42">
        <v>1</v>
      </c>
      <c r="T39" s="42">
        <v>3</v>
      </c>
      <c r="U39" s="42"/>
      <c r="V39" s="40"/>
      <c r="W39" s="40"/>
      <c r="X39" s="43">
        <f t="shared" ref="X39" si="16">MAX(S39:W39)</f>
        <v>3</v>
      </c>
      <c r="Y39" s="43">
        <f t="shared" ref="Y39:Y41" si="17">R39*X39</f>
        <v>3</v>
      </c>
      <c r="Z39" s="29"/>
      <c r="AA39" s="45" t="s">
        <v>119</v>
      </c>
      <c r="AB39" s="40" t="s">
        <v>47</v>
      </c>
      <c r="AC39" s="40" t="s">
        <v>47</v>
      </c>
      <c r="AD39" s="45" t="s">
        <v>173</v>
      </c>
      <c r="AE39" s="45"/>
      <c r="AF39" s="45"/>
      <c r="AG39" s="40"/>
      <c r="AH39" s="45" t="s">
        <v>80</v>
      </c>
      <c r="AI39" s="45"/>
      <c r="AJ39" s="45"/>
      <c r="AK39" s="92"/>
      <c r="AL39" s="40"/>
      <c r="AM39" s="40"/>
      <c r="AN39" s="80"/>
      <c r="AO39" s="57"/>
      <c r="AP39" s="25"/>
      <c r="AQ39" s="25"/>
      <c r="AR39" s="55"/>
      <c r="AU39" s="6"/>
      <c r="AV39" s="6"/>
      <c r="AW39" s="6"/>
      <c r="AX39" s="6"/>
      <c r="AY39" s="6"/>
      <c r="AZ39" s="6"/>
      <c r="BA39" s="6"/>
      <c r="BB39" s="6"/>
    </row>
    <row r="40" spans="1:64" ht="96" x14ac:dyDescent="0.2">
      <c r="B40" s="132" t="s">
        <v>212</v>
      </c>
      <c r="C40" s="112"/>
      <c r="D40" s="112"/>
      <c r="E40" s="112"/>
      <c r="F40" s="112"/>
      <c r="G40" s="112"/>
      <c r="H40" s="112" t="s">
        <v>139</v>
      </c>
      <c r="I40" s="112" t="s">
        <v>276</v>
      </c>
      <c r="J40" s="112" t="s">
        <v>210</v>
      </c>
      <c r="K40" s="112" t="s">
        <v>211</v>
      </c>
      <c r="L40" s="112" t="s">
        <v>67</v>
      </c>
      <c r="M40" s="112"/>
      <c r="N40" s="112"/>
      <c r="O40" s="112"/>
      <c r="P40" s="112"/>
      <c r="Q40" s="112" t="s">
        <v>33</v>
      </c>
      <c r="R40" s="112">
        <v>3</v>
      </c>
      <c r="S40" s="112">
        <v>3</v>
      </c>
      <c r="T40" s="112">
        <v>5</v>
      </c>
      <c r="U40" s="112">
        <v>3</v>
      </c>
      <c r="V40" s="36">
        <v>3</v>
      </c>
      <c r="W40" s="36">
        <v>3</v>
      </c>
      <c r="X40" s="36">
        <v>5</v>
      </c>
      <c r="Y40" s="43">
        <f t="shared" si="17"/>
        <v>15</v>
      </c>
      <c r="Z40" s="36"/>
      <c r="AA40" s="45" t="s">
        <v>119</v>
      </c>
      <c r="AB40" s="36"/>
      <c r="AC40" s="36"/>
      <c r="AD40" s="36"/>
      <c r="AE40" s="36"/>
      <c r="AF40" s="36"/>
      <c r="AG40" s="36"/>
      <c r="AH40" s="36"/>
      <c r="AI40" s="36"/>
      <c r="AJ40" s="36" t="s">
        <v>98</v>
      </c>
      <c r="AK40" s="36"/>
      <c r="AL40" s="36"/>
      <c r="AM40" s="36"/>
      <c r="AN40" s="36"/>
      <c r="AO40" s="57"/>
      <c r="AP40" s="25"/>
      <c r="AQ40" s="25"/>
      <c r="AR40" s="55"/>
      <c r="AU40" s="6"/>
      <c r="AV40" s="6"/>
      <c r="AW40" s="6"/>
      <c r="AX40" s="6"/>
      <c r="AY40" s="6"/>
      <c r="AZ40" s="6"/>
      <c r="BA40" s="6"/>
      <c r="BB40" s="6"/>
    </row>
    <row r="41" spans="1:64" ht="108" x14ac:dyDescent="0.2">
      <c r="B41" s="134" t="s">
        <v>209</v>
      </c>
      <c r="C41" s="114"/>
      <c r="D41" s="115"/>
      <c r="E41" s="116"/>
      <c r="F41" s="116"/>
      <c r="G41" s="136"/>
      <c r="H41" s="117" t="s">
        <v>139</v>
      </c>
      <c r="I41" s="82" t="s">
        <v>213</v>
      </c>
      <c r="J41" s="82" t="s">
        <v>214</v>
      </c>
      <c r="K41" s="117" t="s">
        <v>215</v>
      </c>
      <c r="L41" s="117" t="s">
        <v>67</v>
      </c>
      <c r="M41" s="118"/>
      <c r="N41" s="119"/>
      <c r="O41" s="120"/>
      <c r="P41" s="119"/>
      <c r="Q41" s="121" t="s">
        <v>33</v>
      </c>
      <c r="R41" s="122">
        <v>2</v>
      </c>
      <c r="S41" s="42">
        <v>4</v>
      </c>
      <c r="T41" s="42">
        <v>4</v>
      </c>
      <c r="U41" s="42">
        <v>3</v>
      </c>
      <c r="V41" s="42">
        <v>3</v>
      </c>
      <c r="W41" s="42">
        <v>3</v>
      </c>
      <c r="X41" s="144">
        <v>4</v>
      </c>
      <c r="Y41" s="144">
        <f t="shared" si="17"/>
        <v>8</v>
      </c>
      <c r="Z41" s="236"/>
      <c r="AA41" s="219" t="s">
        <v>119</v>
      </c>
      <c r="AB41" s="42" t="s">
        <v>46</v>
      </c>
      <c r="AC41" s="42"/>
      <c r="AD41" s="219"/>
      <c r="AE41" s="219"/>
      <c r="AF41" s="219" t="s">
        <v>281</v>
      </c>
      <c r="AG41" s="117"/>
      <c r="AH41" s="213"/>
      <c r="AI41" s="219"/>
      <c r="AJ41" s="219"/>
      <c r="AK41" s="201"/>
      <c r="AL41" s="201"/>
      <c r="AM41" s="201"/>
      <c r="AN41" s="203"/>
      <c r="AO41" s="57"/>
      <c r="AP41" s="25"/>
      <c r="AQ41" s="25"/>
      <c r="AR41" s="55"/>
      <c r="AU41" s="6"/>
      <c r="AV41" s="6"/>
      <c r="AW41" s="6"/>
      <c r="AX41" s="6"/>
      <c r="AY41" s="6"/>
      <c r="AZ41" s="6"/>
      <c r="BA41" s="6"/>
      <c r="BB41" s="6"/>
    </row>
    <row r="42" spans="1:64" ht="84" x14ac:dyDescent="0.2">
      <c r="B42" s="220" t="s">
        <v>217</v>
      </c>
      <c r="C42" s="221"/>
      <c r="D42" s="221"/>
      <c r="E42" s="221"/>
      <c r="F42" s="221"/>
      <c r="G42" s="221"/>
      <c r="H42" s="221" t="s">
        <v>139</v>
      </c>
      <c r="I42" s="221" t="s">
        <v>242</v>
      </c>
      <c r="J42" s="221" t="s">
        <v>243</v>
      </c>
      <c r="K42" s="221" t="s">
        <v>244</v>
      </c>
      <c r="L42" s="221" t="s">
        <v>67</v>
      </c>
      <c r="M42" s="221"/>
      <c r="N42" s="221"/>
      <c r="O42" s="221"/>
      <c r="P42" s="221"/>
      <c r="Q42" s="221" t="s">
        <v>85</v>
      </c>
      <c r="R42" s="221">
        <v>3</v>
      </c>
      <c r="S42" s="221">
        <v>3</v>
      </c>
      <c r="T42" s="221">
        <v>3</v>
      </c>
      <c r="U42" s="221">
        <v>3</v>
      </c>
      <c r="V42" s="221">
        <v>4</v>
      </c>
      <c r="W42" s="221">
        <v>3</v>
      </c>
      <c r="X42" s="221">
        <v>4</v>
      </c>
      <c r="Y42" s="199">
        <f t="shared" ref="Y42:Y48" si="18">R42*X42</f>
        <v>12</v>
      </c>
      <c r="Z42" s="221"/>
      <c r="AA42" s="201" t="s">
        <v>119</v>
      </c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 t="s">
        <v>98</v>
      </c>
      <c r="AM42" s="221"/>
      <c r="AN42" s="221"/>
      <c r="AO42" s="57"/>
      <c r="AP42" s="25"/>
      <c r="AQ42" s="25"/>
      <c r="AR42" s="55"/>
      <c r="AU42" s="6"/>
      <c r="AV42" s="6"/>
      <c r="AW42" s="6"/>
      <c r="AX42" s="6"/>
      <c r="AY42" s="6"/>
      <c r="AZ42" s="6"/>
      <c r="BA42" s="6"/>
      <c r="BB42" s="6"/>
    </row>
    <row r="43" spans="1:64" ht="96" x14ac:dyDescent="0.2">
      <c r="B43" s="111" t="s">
        <v>224</v>
      </c>
      <c r="C43" s="167"/>
      <c r="D43" s="167"/>
      <c r="E43" s="167"/>
      <c r="F43" s="167"/>
      <c r="G43" s="136"/>
      <c r="H43" s="117" t="s">
        <v>139</v>
      </c>
      <c r="I43" s="168" t="s">
        <v>225</v>
      </c>
      <c r="J43" s="82" t="s">
        <v>226</v>
      </c>
      <c r="K43" s="117" t="s">
        <v>227</v>
      </c>
      <c r="L43" s="117" t="s">
        <v>105</v>
      </c>
      <c r="M43" s="118"/>
      <c r="N43" s="119"/>
      <c r="O43" s="120"/>
      <c r="P43" s="119"/>
      <c r="Q43" s="121" t="s">
        <v>33</v>
      </c>
      <c r="R43" s="122">
        <v>2</v>
      </c>
      <c r="S43" s="42">
        <v>3</v>
      </c>
      <c r="T43" s="42">
        <v>4</v>
      </c>
      <c r="U43" s="42">
        <v>3</v>
      </c>
      <c r="V43" s="40">
        <v>2</v>
      </c>
      <c r="W43" s="40">
        <v>2</v>
      </c>
      <c r="X43" s="43">
        <v>4</v>
      </c>
      <c r="Y43" s="43">
        <f t="shared" si="18"/>
        <v>8</v>
      </c>
      <c r="Z43" s="29"/>
      <c r="AA43" s="45" t="s">
        <v>119</v>
      </c>
      <c r="AB43" s="40"/>
      <c r="AC43" s="40"/>
      <c r="AD43" s="45"/>
      <c r="AE43" s="45"/>
      <c r="AF43" s="45"/>
      <c r="AG43" s="35"/>
      <c r="AH43" s="33"/>
      <c r="AI43" s="45"/>
      <c r="AJ43" s="45"/>
      <c r="AK43" s="45"/>
      <c r="AL43" s="45"/>
      <c r="AM43" s="45"/>
      <c r="AN43" s="33"/>
      <c r="AO43" s="57"/>
      <c r="AP43" s="25"/>
      <c r="AQ43" s="25"/>
      <c r="AR43" s="55"/>
      <c r="AU43" s="6"/>
      <c r="AV43" s="6"/>
      <c r="AW43" s="6"/>
      <c r="AX43" s="6"/>
      <c r="AY43" s="6"/>
      <c r="AZ43" s="6"/>
      <c r="BA43" s="6"/>
      <c r="BB43" s="6"/>
    </row>
    <row r="44" spans="1:64" ht="15" x14ac:dyDescent="0.2">
      <c r="B44" s="151" t="s">
        <v>151</v>
      </c>
      <c r="C44" s="155"/>
      <c r="D44" s="156"/>
      <c r="E44" s="155"/>
      <c r="F44" s="157"/>
      <c r="G44" s="159"/>
      <c r="H44" s="158"/>
      <c r="I44" s="159"/>
      <c r="J44" s="160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56"/>
      <c r="AP44" s="24"/>
      <c r="AQ44" s="24"/>
      <c r="AR44" s="55"/>
      <c r="AU44" s="6"/>
      <c r="AV44" s="6"/>
      <c r="AW44" s="6"/>
      <c r="AX44" s="6"/>
      <c r="AY44" s="6"/>
      <c r="AZ44" s="6"/>
      <c r="BA44" s="6"/>
      <c r="BB44" s="6"/>
    </row>
    <row r="45" spans="1:64" ht="84" x14ac:dyDescent="0.2">
      <c r="B45" s="132" t="s">
        <v>133</v>
      </c>
      <c r="C45" s="123"/>
      <c r="D45" s="124"/>
      <c r="E45" s="125"/>
      <c r="F45" s="125"/>
      <c r="G45" s="112"/>
      <c r="H45" s="112" t="s">
        <v>139</v>
      </c>
      <c r="I45" s="112" t="s">
        <v>278</v>
      </c>
      <c r="J45" s="112" t="s">
        <v>190</v>
      </c>
      <c r="K45" s="112" t="s">
        <v>174</v>
      </c>
      <c r="L45" s="112" t="s">
        <v>65</v>
      </c>
      <c r="M45" s="112"/>
      <c r="N45" s="112"/>
      <c r="O45" s="112">
        <f t="shared" ref="O45" si="19">M45*N45</f>
        <v>0</v>
      </c>
      <c r="P45" s="112"/>
      <c r="Q45" s="112" t="s">
        <v>33</v>
      </c>
      <c r="R45" s="112">
        <v>3</v>
      </c>
      <c r="S45" s="112">
        <v>-2</v>
      </c>
      <c r="T45" s="112"/>
      <c r="U45" s="112">
        <v>5</v>
      </c>
      <c r="V45" s="112"/>
      <c r="W45" s="112"/>
      <c r="X45" s="112">
        <f t="shared" ref="X45" si="20">MAX(S45:W45)</f>
        <v>5</v>
      </c>
      <c r="Y45" s="144">
        <f t="shared" si="18"/>
        <v>15</v>
      </c>
      <c r="Z45" s="112"/>
      <c r="AA45" s="144" t="s">
        <v>119</v>
      </c>
      <c r="AB45" s="112" t="s">
        <v>46</v>
      </c>
      <c r="AC45" s="112" t="s">
        <v>47</v>
      </c>
      <c r="AD45" s="112" t="s">
        <v>138</v>
      </c>
      <c r="AE45" s="112" t="s">
        <v>138</v>
      </c>
      <c r="AF45" s="112"/>
      <c r="AG45" s="112"/>
      <c r="AH45" s="112" t="s">
        <v>80</v>
      </c>
      <c r="AI45" s="112"/>
      <c r="AJ45" s="112"/>
      <c r="AK45" s="112"/>
      <c r="AL45" s="112" t="s">
        <v>98</v>
      </c>
      <c r="AM45" s="112" t="s">
        <v>98</v>
      </c>
      <c r="AN45" s="112"/>
      <c r="AO45" s="56"/>
      <c r="AP45" s="24"/>
      <c r="AQ45" s="24"/>
      <c r="AR45" s="55"/>
      <c r="AU45" s="6"/>
      <c r="AV45" s="6"/>
      <c r="AW45" s="6"/>
      <c r="AX45" s="6"/>
      <c r="AY45" s="6"/>
      <c r="AZ45" s="6"/>
      <c r="BA45" s="6"/>
      <c r="BB45" s="6"/>
    </row>
    <row r="46" spans="1:64" s="251" customFormat="1" ht="108" x14ac:dyDescent="0.2">
      <c r="A46" s="240"/>
      <c r="B46" s="241" t="s">
        <v>206</v>
      </c>
      <c r="C46" s="242"/>
      <c r="D46" s="243"/>
      <c r="E46" s="244"/>
      <c r="F46" s="244"/>
      <c r="G46" s="245"/>
      <c r="H46" s="190" t="s">
        <v>139</v>
      </c>
      <c r="I46" s="246" t="s">
        <v>207</v>
      </c>
      <c r="J46" s="192" t="s">
        <v>267</v>
      </c>
      <c r="K46" s="202" t="s">
        <v>208</v>
      </c>
      <c r="L46" s="191" t="s">
        <v>67</v>
      </c>
      <c r="M46" s="193"/>
      <c r="N46" s="194"/>
      <c r="O46" s="195"/>
      <c r="P46" s="194"/>
      <c r="Q46" s="196" t="s">
        <v>85</v>
      </c>
      <c r="R46" s="197">
        <v>4</v>
      </c>
      <c r="S46" s="198">
        <v>3</v>
      </c>
      <c r="T46" s="198">
        <v>3</v>
      </c>
      <c r="U46" s="198">
        <v>3</v>
      </c>
      <c r="V46" s="198">
        <v>3</v>
      </c>
      <c r="W46" s="198">
        <v>3</v>
      </c>
      <c r="X46" s="199">
        <v>3</v>
      </c>
      <c r="Y46" s="199">
        <f t="shared" si="18"/>
        <v>12</v>
      </c>
      <c r="Z46" s="200"/>
      <c r="AA46" s="201" t="s">
        <v>119</v>
      </c>
      <c r="AB46" s="198"/>
      <c r="AC46" s="198"/>
      <c r="AD46" s="201"/>
      <c r="AE46" s="201"/>
      <c r="AF46" s="201"/>
      <c r="AG46" s="191"/>
      <c r="AH46" s="202"/>
      <c r="AI46" s="201"/>
      <c r="AJ46" s="201"/>
      <c r="AK46" s="201"/>
      <c r="AL46" s="201"/>
      <c r="AM46" s="201"/>
      <c r="AN46" s="201"/>
      <c r="AO46" s="247"/>
      <c r="AP46" s="248"/>
      <c r="AQ46" s="248"/>
      <c r="AR46" s="249"/>
      <c r="AS46" s="250"/>
      <c r="AT46" s="25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</row>
    <row r="47" spans="1:64" ht="72" x14ac:dyDescent="0.2">
      <c r="B47" s="132" t="s">
        <v>245</v>
      </c>
      <c r="C47" s="123"/>
      <c r="D47" s="124"/>
      <c r="E47" s="125"/>
      <c r="F47" s="125"/>
      <c r="G47" s="112"/>
      <c r="H47" s="112" t="s">
        <v>139</v>
      </c>
      <c r="I47" s="112" t="s">
        <v>178</v>
      </c>
      <c r="J47" s="112" t="s">
        <v>180</v>
      </c>
      <c r="K47" s="112" t="s">
        <v>179</v>
      </c>
      <c r="L47" s="112" t="s">
        <v>105</v>
      </c>
      <c r="M47" s="112"/>
      <c r="N47" s="112"/>
      <c r="O47" s="112">
        <f t="shared" ref="O47" si="21">M47*N47</f>
        <v>0</v>
      </c>
      <c r="P47" s="112"/>
      <c r="Q47" s="112" t="s">
        <v>33</v>
      </c>
      <c r="R47" s="112">
        <v>3</v>
      </c>
      <c r="S47" s="112">
        <v>-2</v>
      </c>
      <c r="T47" s="112"/>
      <c r="U47" s="112">
        <v>5</v>
      </c>
      <c r="V47" s="112"/>
      <c r="W47" s="112"/>
      <c r="X47" s="112">
        <f t="shared" ref="X47:X48" si="22">MAX(S47:W47)</f>
        <v>5</v>
      </c>
      <c r="Y47" s="144">
        <f t="shared" si="18"/>
        <v>15</v>
      </c>
      <c r="Z47" s="112"/>
      <c r="AA47" s="239" t="s">
        <v>119</v>
      </c>
      <c r="AB47" s="112" t="s">
        <v>47</v>
      </c>
      <c r="AC47" s="112" t="s">
        <v>47</v>
      </c>
      <c r="AD47" s="112" t="s">
        <v>171</v>
      </c>
      <c r="AE47" s="112" t="s">
        <v>79</v>
      </c>
      <c r="AF47" s="112"/>
      <c r="AG47" s="112"/>
      <c r="AH47" s="112" t="s">
        <v>80</v>
      </c>
      <c r="AI47" s="112"/>
      <c r="AJ47" s="112"/>
      <c r="AK47" s="112"/>
      <c r="AL47" s="112" t="s">
        <v>98</v>
      </c>
      <c r="AM47" s="112"/>
      <c r="AN47" s="112"/>
      <c r="AO47" s="56"/>
      <c r="AP47" s="24"/>
      <c r="AQ47" s="24"/>
      <c r="AR47" s="55"/>
      <c r="AU47" s="6"/>
      <c r="AV47" s="6"/>
      <c r="AW47" s="6"/>
      <c r="AX47" s="6"/>
      <c r="AY47" s="6"/>
      <c r="AZ47" s="6"/>
      <c r="BA47" s="6"/>
      <c r="BB47" s="6"/>
    </row>
    <row r="48" spans="1:64" ht="84" x14ac:dyDescent="0.2">
      <c r="B48" s="134" t="s">
        <v>268</v>
      </c>
      <c r="C48" s="214"/>
      <c r="D48" s="215"/>
      <c r="E48" s="216"/>
      <c r="F48" s="216"/>
      <c r="G48" s="121"/>
      <c r="H48" s="117" t="s">
        <v>139</v>
      </c>
      <c r="I48" s="117" t="s">
        <v>269</v>
      </c>
      <c r="J48" s="117" t="s">
        <v>270</v>
      </c>
      <c r="K48" s="117" t="s">
        <v>271</v>
      </c>
      <c r="L48" s="117"/>
      <c r="M48" s="217"/>
      <c r="N48" s="218"/>
      <c r="O48" s="217"/>
      <c r="P48" s="121"/>
      <c r="Q48" s="122" t="s">
        <v>33</v>
      </c>
      <c r="R48" s="42">
        <v>3</v>
      </c>
      <c r="S48" s="42">
        <v>3</v>
      </c>
      <c r="T48" s="42">
        <v>3</v>
      </c>
      <c r="U48" s="42">
        <v>3</v>
      </c>
      <c r="V48" s="42"/>
      <c r="W48" s="144"/>
      <c r="X48" s="144">
        <f t="shared" si="22"/>
        <v>3</v>
      </c>
      <c r="Y48" s="144">
        <f t="shared" si="18"/>
        <v>9</v>
      </c>
      <c r="Z48" s="236"/>
      <c r="AA48" s="219" t="s">
        <v>119</v>
      </c>
      <c r="AB48" s="42"/>
      <c r="AC48" s="219"/>
      <c r="AD48" s="219"/>
      <c r="AE48" s="219"/>
      <c r="AF48" s="117"/>
      <c r="AG48" s="213"/>
      <c r="AH48" s="219"/>
      <c r="AI48" s="219"/>
      <c r="AJ48" s="117"/>
      <c r="AK48" s="219"/>
      <c r="AL48" s="219" t="s">
        <v>98</v>
      </c>
      <c r="AM48" s="237"/>
      <c r="AN48" s="238"/>
      <c r="AO48" s="56"/>
      <c r="AP48" s="24"/>
      <c r="AQ48" s="24"/>
      <c r="AR48" s="55"/>
      <c r="AU48" s="6"/>
      <c r="AV48" s="6"/>
      <c r="AW48" s="6"/>
      <c r="AX48" s="6"/>
      <c r="AY48" s="6"/>
      <c r="AZ48" s="6"/>
      <c r="BA48" s="6"/>
      <c r="BB48" s="6"/>
    </row>
    <row r="49" spans="1:54" ht="15" x14ac:dyDescent="0.2">
      <c r="A49" s="150"/>
      <c r="B49" s="151" t="s">
        <v>134</v>
      </c>
      <c r="C49" s="152"/>
      <c r="D49" s="152"/>
      <c r="E49" s="153"/>
      <c r="F49" s="153"/>
      <c r="G49" s="154"/>
      <c r="H49" s="155"/>
      <c r="I49" s="156"/>
      <c r="J49" s="155"/>
      <c r="K49" s="157"/>
      <c r="L49" s="155"/>
      <c r="M49" s="158"/>
      <c r="N49" s="159"/>
      <c r="O49" s="160">
        <f t="shared" ref="O49" si="23">M49*N49</f>
        <v>0</v>
      </c>
      <c r="P49" s="159"/>
      <c r="Q49" s="154"/>
      <c r="R49" s="158"/>
      <c r="S49" s="161"/>
      <c r="T49" s="161"/>
      <c r="U49" s="161"/>
      <c r="V49" s="162"/>
      <c r="W49" s="162"/>
      <c r="X49" s="163"/>
      <c r="Y49" s="163"/>
      <c r="Z49" s="164"/>
      <c r="AA49" s="165"/>
      <c r="AB49" s="162"/>
      <c r="AC49" s="162"/>
      <c r="AD49" s="165"/>
      <c r="AE49" s="165"/>
      <c r="AF49" s="162"/>
      <c r="AG49" s="162"/>
      <c r="AH49" s="162"/>
      <c r="AI49" s="165"/>
      <c r="AJ49" s="165"/>
      <c r="AK49" s="162"/>
      <c r="AL49" s="162"/>
      <c r="AM49" s="162"/>
      <c r="AN49" s="166"/>
      <c r="AO49" s="57"/>
      <c r="AP49" s="25"/>
      <c r="AQ49" s="25"/>
      <c r="AR49" s="55"/>
      <c r="AU49" s="6"/>
      <c r="AV49" s="6"/>
      <c r="AW49" s="6"/>
      <c r="AX49" s="6"/>
      <c r="AY49" s="6"/>
      <c r="AZ49" s="6"/>
      <c r="BA49" s="6"/>
      <c r="BB49" s="6"/>
    </row>
    <row r="50" spans="1:54" ht="132" x14ac:dyDescent="0.2">
      <c r="B50" s="188" t="s">
        <v>135</v>
      </c>
      <c r="C50" s="204"/>
      <c r="D50" s="205"/>
      <c r="E50" s="206"/>
      <c r="F50" s="206"/>
      <c r="G50" s="190"/>
      <c r="H50" s="190" t="s">
        <v>139</v>
      </c>
      <c r="I50" s="190" t="s">
        <v>195</v>
      </c>
      <c r="J50" s="190" t="s">
        <v>191</v>
      </c>
      <c r="K50" s="190" t="s">
        <v>192</v>
      </c>
      <c r="L50" s="190" t="s">
        <v>105</v>
      </c>
      <c r="M50" s="190"/>
      <c r="N50" s="190"/>
      <c r="O50" s="190">
        <f t="shared" ref="O50" si="24">M50*N50</f>
        <v>0</v>
      </c>
      <c r="P50" s="190"/>
      <c r="Q50" s="190" t="s">
        <v>85</v>
      </c>
      <c r="R50" s="190">
        <v>5</v>
      </c>
      <c r="S50" s="190">
        <v>2</v>
      </c>
      <c r="T50" s="190">
        <v>5</v>
      </c>
      <c r="U50" s="190"/>
      <c r="V50" s="190"/>
      <c r="W50" s="190"/>
      <c r="X50" s="190">
        <f t="shared" ref="X50" si="25">MAX(S50:W50)</f>
        <v>5</v>
      </c>
      <c r="Y50" s="207">
        <f t="shared" ref="Y50" si="26">R50*X50</f>
        <v>25</v>
      </c>
      <c r="Z50" s="190"/>
      <c r="AA50" s="207" t="s">
        <v>119</v>
      </c>
      <c r="AB50" s="190" t="s">
        <v>46</v>
      </c>
      <c r="AC50" s="190" t="s">
        <v>46</v>
      </c>
      <c r="AD50" s="190" t="s">
        <v>136</v>
      </c>
      <c r="AE50" s="190"/>
      <c r="AF50" s="190"/>
      <c r="AG50" s="190" t="s">
        <v>47</v>
      </c>
      <c r="AH50" s="190" t="s">
        <v>80</v>
      </c>
      <c r="AI50" s="190"/>
      <c r="AJ50" s="190"/>
      <c r="AK50" s="190"/>
      <c r="AL50" s="190" t="s">
        <v>98</v>
      </c>
      <c r="AM50" s="190"/>
      <c r="AN50" s="190"/>
      <c r="AO50" s="145"/>
      <c r="AP50" s="146"/>
      <c r="AQ50" s="146"/>
      <c r="AR50" s="147"/>
      <c r="AS50" s="148"/>
      <c r="AT50" s="148"/>
      <c r="AU50" s="6"/>
      <c r="AV50" s="6"/>
      <c r="AW50" s="6"/>
      <c r="AX50" s="6"/>
      <c r="AY50" s="6"/>
      <c r="AZ50" s="6"/>
      <c r="BA50" s="6"/>
      <c r="BB50" s="6"/>
    </row>
    <row r="51" spans="1:54" x14ac:dyDescent="0.2">
      <c r="B51" s="78"/>
      <c r="C51" s="31"/>
      <c r="D51" s="31"/>
      <c r="E51" s="32"/>
      <c r="F51" s="32"/>
      <c r="G51" s="34"/>
      <c r="H51" s="36"/>
      <c r="I51" s="47"/>
      <c r="J51" s="36"/>
      <c r="K51" s="52"/>
      <c r="L51" s="36"/>
      <c r="M51" s="38"/>
      <c r="N51" s="26"/>
      <c r="O51" s="27"/>
      <c r="P51" s="26"/>
      <c r="Q51" s="34"/>
      <c r="R51" s="37"/>
      <c r="S51" s="41"/>
      <c r="T51" s="41"/>
      <c r="U51" s="41"/>
      <c r="V51" s="41"/>
      <c r="W51" s="41"/>
      <c r="X51" s="44"/>
      <c r="Y51" s="44"/>
      <c r="Z51" s="30"/>
      <c r="AA51" s="41"/>
      <c r="AB51" s="41"/>
      <c r="AC51" s="41"/>
      <c r="AD51" s="46"/>
      <c r="AE51" s="46"/>
      <c r="AF51" s="41"/>
      <c r="AG51" s="41"/>
      <c r="AH51" s="41"/>
      <c r="AI51" s="46"/>
      <c r="AJ51" s="46"/>
      <c r="AK51" s="41"/>
      <c r="AL51" s="41"/>
      <c r="AM51" s="41"/>
      <c r="AN51" s="79"/>
      <c r="AO51" s="56"/>
      <c r="AP51" s="24"/>
      <c r="AQ51" s="24"/>
      <c r="AR51" s="55"/>
      <c r="AU51" s="6"/>
      <c r="AV51" s="6"/>
      <c r="AW51" s="6"/>
      <c r="AX51" s="6"/>
      <c r="AY51" s="6"/>
      <c r="AZ51" s="6"/>
      <c r="BA51" s="6"/>
      <c r="BB51" s="6"/>
    </row>
    <row r="52" spans="1:54" ht="15" x14ac:dyDescent="0.25">
      <c r="B52" s="211" t="s">
        <v>260</v>
      </c>
      <c r="C52" s="212"/>
      <c r="D52" s="212"/>
      <c r="E52" s="212"/>
      <c r="F52" s="212"/>
      <c r="G52" s="212"/>
      <c r="H52" s="212"/>
      <c r="I52" s="212"/>
    </row>
    <row r="53" spans="1:54" ht="84" x14ac:dyDescent="0.2">
      <c r="G53" s="208"/>
      <c r="H53" s="133" t="s">
        <v>139</v>
      </c>
      <c r="I53" s="133" t="s">
        <v>253</v>
      </c>
      <c r="J53" s="133" t="s">
        <v>254</v>
      </c>
      <c r="K53" s="133" t="s">
        <v>255</v>
      </c>
      <c r="L53" s="133"/>
      <c r="R53" s="2">
        <v>3</v>
      </c>
      <c r="U53" s="2">
        <v>3</v>
      </c>
      <c r="V53" s="2">
        <v>3</v>
      </c>
      <c r="W53" s="2">
        <v>3</v>
      </c>
      <c r="X53" s="2">
        <v>3</v>
      </c>
    </row>
    <row r="54" spans="1:54" ht="48" x14ac:dyDescent="0.2">
      <c r="G54" s="209"/>
      <c r="H54" s="133" t="s">
        <v>139</v>
      </c>
      <c r="I54" s="133" t="s">
        <v>257</v>
      </c>
      <c r="J54" s="133" t="s">
        <v>256</v>
      </c>
      <c r="K54" s="133" t="s">
        <v>261</v>
      </c>
      <c r="R54" s="2">
        <v>4</v>
      </c>
      <c r="S54" s="2">
        <v>2</v>
      </c>
      <c r="T54" s="2">
        <v>4</v>
      </c>
      <c r="U54" s="2">
        <v>3</v>
      </c>
    </row>
    <row r="55" spans="1:54" ht="36" x14ac:dyDescent="0.2">
      <c r="G55" s="208"/>
      <c r="H55" s="133" t="s">
        <v>139</v>
      </c>
      <c r="I55" s="133" t="s">
        <v>258</v>
      </c>
      <c r="J55" s="133" t="s">
        <v>259</v>
      </c>
      <c r="K55" s="133"/>
    </row>
    <row r="56" spans="1:54" ht="120" x14ac:dyDescent="0.2">
      <c r="G56" s="209"/>
      <c r="H56" s="133" t="s">
        <v>139</v>
      </c>
      <c r="I56" s="133" t="s">
        <v>246</v>
      </c>
      <c r="J56" s="133" t="s">
        <v>247</v>
      </c>
      <c r="K56" s="133" t="s">
        <v>248</v>
      </c>
    </row>
    <row r="57" spans="1:54" ht="96" x14ac:dyDescent="0.2">
      <c r="G57" s="209"/>
      <c r="H57" s="133" t="s">
        <v>139</v>
      </c>
      <c r="I57" s="133" t="s">
        <v>263</v>
      </c>
      <c r="J57" s="133" t="s">
        <v>250</v>
      </c>
      <c r="K57" s="133" t="s">
        <v>249</v>
      </c>
    </row>
    <row r="58" spans="1:54" ht="48" x14ac:dyDescent="0.2">
      <c r="G58" s="209"/>
      <c r="H58" s="133" t="s">
        <v>139</v>
      </c>
      <c r="I58" s="133" t="s">
        <v>262</v>
      </c>
      <c r="J58" s="133" t="s">
        <v>251</v>
      </c>
      <c r="K58" s="133" t="s">
        <v>252</v>
      </c>
    </row>
    <row r="59" spans="1:54" ht="48" x14ac:dyDescent="0.2">
      <c r="G59" s="209"/>
      <c r="H59" s="133" t="s">
        <v>139</v>
      </c>
      <c r="I59" s="133" t="s">
        <v>282</v>
      </c>
      <c r="J59" s="133" t="s">
        <v>283</v>
      </c>
      <c r="K59" s="133" t="s">
        <v>222</v>
      </c>
      <c r="L59" s="133" t="s">
        <v>105</v>
      </c>
      <c r="M59" s="137"/>
      <c r="N59" s="138"/>
      <c r="O59" s="139"/>
      <c r="P59" s="138"/>
      <c r="Q59" s="136"/>
      <c r="R59" s="133">
        <v>3</v>
      </c>
      <c r="S59" s="133">
        <v>-1</v>
      </c>
      <c r="T59" s="133">
        <v>1</v>
      </c>
      <c r="U59" s="133">
        <v>5</v>
      </c>
      <c r="V59" s="133">
        <v>4</v>
      </c>
      <c r="W59" s="133">
        <v>5</v>
      </c>
      <c r="X59" s="91">
        <v>5</v>
      </c>
      <c r="Y59" s="91">
        <v>15</v>
      </c>
      <c r="Z59" s="110"/>
      <c r="AA59" s="92"/>
    </row>
    <row r="60" spans="1:54" ht="72" x14ac:dyDescent="0.2">
      <c r="G60" s="252"/>
      <c r="H60" s="133" t="s">
        <v>139</v>
      </c>
      <c r="I60" s="133" t="s">
        <v>272</v>
      </c>
      <c r="J60" s="333"/>
      <c r="K60" s="333"/>
    </row>
    <row r="61" spans="1:54" ht="15" x14ac:dyDescent="0.2">
      <c r="G61" s="209"/>
      <c r="H61" s="209"/>
      <c r="I61" s="209"/>
      <c r="J61" s="210"/>
      <c r="K61" s="210"/>
    </row>
    <row r="62" spans="1:54" ht="15" x14ac:dyDescent="0.2">
      <c r="G62" s="209"/>
      <c r="H62" s="209"/>
      <c r="I62" s="209"/>
      <c r="J62" s="210"/>
      <c r="K62" s="210"/>
    </row>
  </sheetData>
  <dataConsolidate/>
  <mergeCells count="55">
    <mergeCell ref="AO14:AQ14"/>
    <mergeCell ref="G14:G16"/>
    <mergeCell ref="AA14:AA16"/>
    <mergeCell ref="M14:P14"/>
    <mergeCell ref="M15:M16"/>
    <mergeCell ref="N15:N16"/>
    <mergeCell ref="P15:P16"/>
    <mergeCell ref="AB14:AC15"/>
    <mergeCell ref="I14:I16"/>
    <mergeCell ref="J14:J16"/>
    <mergeCell ref="AN15:AN16"/>
    <mergeCell ref="AQ15:AQ16"/>
    <mergeCell ref="AP15:AP16"/>
    <mergeCell ref="AO15:AO16"/>
    <mergeCell ref="AH15:AH16"/>
    <mergeCell ref="AG15:AG16"/>
    <mergeCell ref="Q13:AC13"/>
    <mergeCell ref="M13:P13"/>
    <mergeCell ref="AE15:AE16"/>
    <mergeCell ref="AF15:AF16"/>
    <mergeCell ref="B14:B16"/>
    <mergeCell ref="B13:L13"/>
    <mergeCell ref="K14:K16"/>
    <mergeCell ref="H14:H16"/>
    <mergeCell ref="L14:L16"/>
    <mergeCell ref="R14:R16"/>
    <mergeCell ref="Y14:Z16"/>
    <mergeCell ref="S14:X15"/>
    <mergeCell ref="E14:E16"/>
    <mergeCell ref="AJ15:AJ16"/>
    <mergeCell ref="AD15:AD16"/>
    <mergeCell ref="AI14:AN14"/>
    <mergeCell ref="AI13:AN13"/>
    <mergeCell ref="AD13:AH13"/>
    <mergeCell ref="AD14:AH14"/>
    <mergeCell ref="AI15:AI16"/>
    <mergeCell ref="AK15:AK16"/>
    <mergeCell ref="AL15:AL16"/>
    <mergeCell ref="AM15:AM16"/>
    <mergeCell ref="B5:L5"/>
    <mergeCell ref="Q14:Q16"/>
    <mergeCell ref="J9:L9"/>
    <mergeCell ref="J10:L10"/>
    <mergeCell ref="J6:L6"/>
    <mergeCell ref="J7:L7"/>
    <mergeCell ref="J8:L8"/>
    <mergeCell ref="B7:I7"/>
    <mergeCell ref="B8:I8"/>
    <mergeCell ref="B9:I9"/>
    <mergeCell ref="B10:I10"/>
    <mergeCell ref="D14:D16"/>
    <mergeCell ref="C14:C16"/>
    <mergeCell ref="F14:F16"/>
    <mergeCell ref="B6:I6"/>
    <mergeCell ref="O15:O16"/>
  </mergeCells>
  <phoneticPr fontId="12" type="noConversion"/>
  <conditionalFormatting sqref="Y51 Y32 Y17:Y21">
    <cfRule type="cellIs" dxfId="544" priority="1779" operator="greaterThan">
      <formula>9.5</formula>
    </cfRule>
    <cfRule type="cellIs" dxfId="543" priority="1780" operator="between">
      <formula>0.5</formula>
      <formula>9.5</formula>
    </cfRule>
    <cfRule type="cellIs" dxfId="542" priority="1781" operator="lessThan">
      <formula>-0.5</formula>
    </cfRule>
  </conditionalFormatting>
  <conditionalFormatting sqref="Z51 Z35 Z25 Z32 Z17:Z21">
    <cfRule type="containsText" dxfId="541" priority="1777" operator="containsText" text="↓">
      <formula>NOT(ISERROR(SEARCH("↓",Z17)))</formula>
    </cfRule>
    <cfRule type="containsText" dxfId="540" priority="1778" operator="containsText" text="↑">
      <formula>NOT(ISERROR(SEARCH("↑",Z17)))</formula>
    </cfRule>
  </conditionalFormatting>
  <conditionalFormatting sqref="AH32 AM32 AM51 AH51 AC51 AC35 AC25 AC32 AC43 AC17:AC21">
    <cfRule type="expression" dxfId="539" priority="1774">
      <formula>IF(AND($AC17="Ja",$AB17="Ja"),TRUE,FALSE)</formula>
    </cfRule>
  </conditionalFormatting>
  <conditionalFormatting sqref="AA17:AA21 Y29 AA25:AA26 AA23 AF32 AK32 AK39 Y33:Y34 Y37 AF49 AK49 AA46 AK51 AF51 AA51 AA49 AA32:AA43 AA59 AA28:AA30">
    <cfRule type="expression" dxfId="538" priority="1828">
      <formula>IF(AND($J$10="Gennemførsel",$AA17="Realisering"),TRUE,FALSE)</formula>
    </cfRule>
    <cfRule type="expression" dxfId="537" priority="1829">
      <formula>IF(AND($J$10="Anskaffelse",$AA17="Gennemførsel"),TRUE,FALSE)</formula>
    </cfRule>
    <cfRule type="expression" dxfId="536" priority="1830">
      <formula>IF(AND($J$10="Analyse",$AA17="Anskaffelse"),TRUE,FALSE)</formula>
    </cfRule>
    <cfRule type="expression" dxfId="535" priority="1831">
      <formula>$AA17=$J$10</formula>
    </cfRule>
  </conditionalFormatting>
  <conditionalFormatting sqref="AF32:AR32 C17:AR18 L19:AR19 B19:J19 B51:AR51 B35:X35 C20:H20 I39:J39 B25:G25 L25:X25 AB25:AR25 AO36:AR37 Z35:AR35 C21:AR21 B43:AN43 AO39:AR48 J20:AR20 AO22:AR24 AO26:AR31 Z25">
    <cfRule type="expression" dxfId="534" priority="1839">
      <formula>$AI17="Hændelsen indtraf ikke"</formula>
    </cfRule>
    <cfRule type="expression" dxfId="533" priority="1840">
      <formula>$AI17="Hændelsen indtraf"</formula>
    </cfRule>
  </conditionalFormatting>
  <conditionalFormatting sqref="C32:AE32">
    <cfRule type="expression" dxfId="532" priority="1762">
      <formula>$AI32="Hændelsen indtraf ikke"</formula>
    </cfRule>
    <cfRule type="expression" dxfId="531" priority="1763">
      <formula>$AI32="Hændelsen indtraf"</formula>
    </cfRule>
  </conditionalFormatting>
  <conditionalFormatting sqref="B39:G39">
    <cfRule type="expression" dxfId="530" priority="1750">
      <formula>$AI39="Hændelsen indtraf ikke"</formula>
    </cfRule>
    <cfRule type="expression" dxfId="529" priority="1751">
      <formula>$AI39="Hændelsen indtraf"</formula>
    </cfRule>
  </conditionalFormatting>
  <conditionalFormatting sqref="B17">
    <cfRule type="expression" dxfId="528" priority="1419">
      <formula>$AI17="Hændelsen indtraf ikke"</formula>
    </cfRule>
    <cfRule type="expression" dxfId="527" priority="1420">
      <formula>$AI17="Hændelsen indtraf"</formula>
    </cfRule>
  </conditionalFormatting>
  <conditionalFormatting sqref="B32">
    <cfRule type="expression" dxfId="526" priority="1417">
      <formula>$AI32="Hændelsen indtraf ikke"</formula>
    </cfRule>
    <cfRule type="expression" dxfId="525" priority="1418">
      <formula>$AI32="Hændelsen indtraf"</formula>
    </cfRule>
  </conditionalFormatting>
  <conditionalFormatting sqref="K19">
    <cfRule type="expression" dxfId="524" priority="1352">
      <formula>$AI19="Hændelsen indtraf ikke"</formula>
    </cfRule>
    <cfRule type="expression" dxfId="523" priority="1353">
      <formula>$AI19="Hændelsen indtraf"</formula>
    </cfRule>
  </conditionalFormatting>
  <conditionalFormatting sqref="C50:G50 AO49:AR50">
    <cfRule type="expression" dxfId="522" priority="1297">
      <formula>$AI49="Hændelsen indtraf ikke"</formula>
    </cfRule>
    <cfRule type="expression" dxfId="521" priority="1298">
      <formula>$AI49="Hændelsen indtraf"</formula>
    </cfRule>
  </conditionalFormatting>
  <conditionalFormatting sqref="B18">
    <cfRule type="expression" dxfId="520" priority="1267">
      <formula>$AI18="Hændelsen indtraf ikke"</formula>
    </cfRule>
    <cfRule type="expression" dxfId="519" priority="1268">
      <formula>$AI18="Hændelsen indtraf"</formula>
    </cfRule>
  </conditionalFormatting>
  <conditionalFormatting sqref="Y39">
    <cfRule type="cellIs" dxfId="518" priority="1252" operator="greaterThan">
      <formula>9.5</formula>
    </cfRule>
    <cfRule type="cellIs" dxfId="517" priority="1253" operator="between">
      <formula>0.5</formula>
      <formula>9.5</formula>
    </cfRule>
    <cfRule type="cellIs" dxfId="516" priority="1254" operator="lessThan">
      <formula>-0.5</formula>
    </cfRule>
  </conditionalFormatting>
  <conditionalFormatting sqref="Z39">
    <cfRule type="containsText" dxfId="515" priority="1250" operator="containsText" text="↓">
      <formula>NOT(ISERROR(SEARCH("↓",Z39)))</formula>
    </cfRule>
    <cfRule type="containsText" dxfId="514" priority="1251" operator="containsText" text="↑">
      <formula>NOT(ISERROR(SEARCH("↑",Z39)))</formula>
    </cfRule>
  </conditionalFormatting>
  <conditionalFormatting sqref="AC39">
    <cfRule type="expression" dxfId="513" priority="1249">
      <formula>IF(AND($AC39="Ja",$AB39="Ja"),TRUE,FALSE)</formula>
    </cfRule>
  </conditionalFormatting>
  <conditionalFormatting sqref="L39:AE39">
    <cfRule type="expression" dxfId="512" priority="1255">
      <formula>$AI39="Hændelsen indtraf ikke"</formula>
    </cfRule>
    <cfRule type="expression" dxfId="511" priority="1256">
      <formula>$AI39="Hændelsen indtraf"</formula>
    </cfRule>
  </conditionalFormatting>
  <conditionalFormatting sqref="AH39 AM39">
    <cfRule type="expression" dxfId="510" priority="1246">
      <formula>IF(AND($AC39="Ja",$AB39="Ja"),TRUE,FALSE)</formula>
    </cfRule>
  </conditionalFormatting>
  <conditionalFormatting sqref="AG39:AN39">
    <cfRule type="expression" dxfId="509" priority="1247">
      <formula>$AI39="Hændelsen indtraf ikke"</formula>
    </cfRule>
    <cfRule type="expression" dxfId="508" priority="1248">
      <formula>$AI39="Hændelsen indtraf"</formula>
    </cfRule>
  </conditionalFormatting>
  <conditionalFormatting sqref="K39">
    <cfRule type="expression" dxfId="507" priority="1227">
      <formula>$AI39="Hændelsen indtraf ikke"</formula>
    </cfRule>
    <cfRule type="expression" dxfId="506" priority="1228">
      <formula>$AI39="Hændelsen indtraf"</formula>
    </cfRule>
  </conditionalFormatting>
  <conditionalFormatting sqref="H39">
    <cfRule type="expression" dxfId="505" priority="1217">
      <formula>$AI39="Hændelsen indtraf ikke"</formula>
    </cfRule>
    <cfRule type="expression" dxfId="504" priority="1218">
      <formula>$AI39="Hændelsen indtraf"</formula>
    </cfRule>
  </conditionalFormatting>
  <conditionalFormatting sqref="AO34:AR34">
    <cfRule type="expression" dxfId="503" priority="1178">
      <formula>$AI34="Hændelsen indtraf ikke"</formula>
    </cfRule>
    <cfRule type="expression" dxfId="502" priority="1179">
      <formula>$AI34="Hændelsen indtraf"</formula>
    </cfRule>
  </conditionalFormatting>
  <conditionalFormatting sqref="B33:F33 AO33:AR33">
    <cfRule type="expression" dxfId="501" priority="1190">
      <formula>$AI33="Hændelsen indtraf ikke"</formula>
    </cfRule>
    <cfRule type="expression" dxfId="500" priority="1191">
      <formula>$AI33="Hændelsen indtraf"</formula>
    </cfRule>
  </conditionalFormatting>
  <conditionalFormatting sqref="AO38:AR38">
    <cfRule type="expression" dxfId="499" priority="1132">
      <formula>$AI38="Hændelsen indtraf ikke"</formula>
    </cfRule>
    <cfRule type="expression" dxfId="498" priority="1133">
      <formula>$AI38="Hændelsen indtraf"</formula>
    </cfRule>
  </conditionalFormatting>
  <conditionalFormatting sqref="C34:X34 Z34 AB34:AN34">
    <cfRule type="expression" dxfId="497" priority="1017">
      <formula>$AI34="Hændelsen indtraf ikke"</formula>
    </cfRule>
    <cfRule type="expression" dxfId="496" priority="1018">
      <formula>$AI34="Hændelsen indtraf"</formula>
    </cfRule>
  </conditionalFormatting>
  <conditionalFormatting sqref="AF39">
    <cfRule type="expression" dxfId="495" priority="1085">
      <formula>$AI39="Hændelsen indtraf ikke"</formula>
    </cfRule>
    <cfRule type="expression" dxfId="494" priority="1086">
      <formula>$AI39="Hændelsen indtraf"</formula>
    </cfRule>
  </conditionalFormatting>
  <conditionalFormatting sqref="B34">
    <cfRule type="expression" dxfId="493" priority="1003">
      <formula>$AI34="Hændelsen indtraf ikke"</formula>
    </cfRule>
    <cfRule type="expression" dxfId="492" priority="1004">
      <formula>$AI34="Hændelsen indtraf"</formula>
    </cfRule>
  </conditionalFormatting>
  <conditionalFormatting sqref="G33">
    <cfRule type="expression" dxfId="491" priority="1093">
      <formula>$AI33="Hændelsen indtraf ikke"</formula>
    </cfRule>
    <cfRule type="expression" dxfId="490" priority="1094">
      <formula>$AI33="Hændelsen indtraf"</formula>
    </cfRule>
  </conditionalFormatting>
  <conditionalFormatting sqref="H33:X33 Z33 AB33:AN33">
    <cfRule type="expression" dxfId="489" priority="1073">
      <formula>$AI33="Hændelsen indtraf ikke"</formula>
    </cfRule>
    <cfRule type="expression" dxfId="488" priority="1074">
      <formula>$AI33="Hændelsen indtraf"</formula>
    </cfRule>
  </conditionalFormatting>
  <conditionalFormatting sqref="I25:K25">
    <cfRule type="expression" dxfId="487" priority="1081">
      <formula>$AI25="Hændelsen indtraf ikke"</formula>
    </cfRule>
    <cfRule type="expression" dxfId="486" priority="1082">
      <formula>$AI25="Hændelsen indtraf"</formula>
    </cfRule>
  </conditionalFormatting>
  <conditionalFormatting sqref="B21">
    <cfRule type="expression" dxfId="485" priority="1075">
      <formula>$AI21="Hændelsen indtraf ikke"</formula>
    </cfRule>
    <cfRule type="expression" dxfId="484" priority="1076">
      <formula>$AI21="Hændelsen indtraf"</formula>
    </cfRule>
  </conditionalFormatting>
  <conditionalFormatting sqref="Z46:AF46 AH46:AN46">
    <cfRule type="expression" dxfId="483" priority="1063">
      <formula>$AI46="Hændelsen indtraf ikke"</formula>
    </cfRule>
    <cfRule type="expression" dxfId="482" priority="1064">
      <formula>$AI46="Hændelsen indtraf"</formula>
    </cfRule>
  </conditionalFormatting>
  <conditionalFormatting sqref="Z46">
    <cfRule type="containsText" dxfId="481" priority="1058" operator="containsText" text="↓">
      <formula>NOT(ISERROR(SEARCH("↓",Z46)))</formula>
    </cfRule>
    <cfRule type="containsText" dxfId="480" priority="1059" operator="containsText" text="↑">
      <formula>NOT(ISERROR(SEARCH("↑",Z46)))</formula>
    </cfRule>
  </conditionalFormatting>
  <conditionalFormatting sqref="AC46">
    <cfRule type="expression" dxfId="479" priority="1057">
      <formula>IF(AND($AC46="Ja",$AB46="Ja"),TRUE,FALSE)</formula>
    </cfRule>
  </conditionalFormatting>
  <conditionalFormatting sqref="I20">
    <cfRule type="expression" dxfId="478" priority="1001">
      <formula>$AI20="Hændelsen indtraf ikke"</formula>
    </cfRule>
    <cfRule type="expression" dxfId="477" priority="1002">
      <formula>$AI20="Hændelsen indtraf"</formula>
    </cfRule>
  </conditionalFormatting>
  <conditionalFormatting sqref="H25">
    <cfRule type="expression" dxfId="476" priority="1019">
      <formula>$AI25="Hændelsen indtraf ikke"</formula>
    </cfRule>
    <cfRule type="expression" dxfId="475" priority="1020">
      <formula>$AI25="Hændelsen indtraf"</formula>
    </cfRule>
  </conditionalFormatting>
  <conditionalFormatting sqref="H50:X50 Z50 AB50 AD50:AN50">
    <cfRule type="expression" dxfId="474" priority="1029">
      <formula>$AI50="Hændelsen indtraf ikke"</formula>
    </cfRule>
    <cfRule type="expression" dxfId="473" priority="1030">
      <formula>$AI50="Hændelsen indtraf"</formula>
    </cfRule>
  </conditionalFormatting>
  <conditionalFormatting sqref="C38:X38 Z38 AB38:AN38">
    <cfRule type="expression" dxfId="472" priority="1015">
      <formula>$AI38="Hændelsen indtraf ikke"</formula>
    </cfRule>
    <cfRule type="expression" dxfId="471" priority="1016">
      <formula>$AI38="Hændelsen indtraf"</formula>
    </cfRule>
  </conditionalFormatting>
  <conditionalFormatting sqref="Y49">
    <cfRule type="cellIs" dxfId="470" priority="913" operator="greaterThan">
      <formula>9.5</formula>
    </cfRule>
    <cfRule type="cellIs" dxfId="469" priority="914" operator="between">
      <formula>0.5</formula>
      <formula>9.5</formula>
    </cfRule>
    <cfRule type="cellIs" dxfId="468" priority="915" operator="lessThan">
      <formula>-0.5</formula>
    </cfRule>
  </conditionalFormatting>
  <conditionalFormatting sqref="Z49">
    <cfRule type="containsText" dxfId="467" priority="911" operator="containsText" text="↓">
      <formula>NOT(ISERROR(SEARCH("↓",Z49)))</formula>
    </cfRule>
    <cfRule type="containsText" dxfId="466" priority="912" operator="containsText" text="↑">
      <formula>NOT(ISERROR(SEARCH("↑",Z49)))</formula>
    </cfRule>
  </conditionalFormatting>
  <conditionalFormatting sqref="AH49 AM49 AC49">
    <cfRule type="expression" dxfId="465" priority="910">
      <formula>IF(AND($AC49="Ja",$AB49="Ja"),TRUE,FALSE)</formula>
    </cfRule>
  </conditionalFormatting>
  <conditionalFormatting sqref="AF49:AN49">
    <cfRule type="expression" dxfId="464" priority="920">
      <formula>$AI49="Hændelsen indtraf ikke"</formula>
    </cfRule>
    <cfRule type="expression" dxfId="463" priority="921">
      <formula>$AI49="Hændelsen indtraf"</formula>
    </cfRule>
  </conditionalFormatting>
  <conditionalFormatting sqref="C49:AE49">
    <cfRule type="expression" dxfId="462" priority="908">
      <formula>$AI49="Hændelsen indtraf ikke"</formula>
    </cfRule>
    <cfRule type="expression" dxfId="461" priority="909">
      <formula>$AI49="Hændelsen indtraf"</formula>
    </cfRule>
  </conditionalFormatting>
  <conditionalFormatting sqref="B49">
    <cfRule type="expression" dxfId="460" priority="906">
      <formula>$AI49="Hændelsen indtraf ikke"</formula>
    </cfRule>
    <cfRule type="expression" dxfId="459" priority="907">
      <formula>$AI49="Hændelsen indtraf"</formula>
    </cfRule>
  </conditionalFormatting>
  <conditionalFormatting sqref="B44">
    <cfRule type="expression" dxfId="458" priority="890">
      <formula>$AI44="Hændelsen indtraf ikke"</formula>
    </cfRule>
    <cfRule type="expression" dxfId="457" priority="891">
      <formula>$AI44="Hændelsen indtraf"</formula>
    </cfRule>
  </conditionalFormatting>
  <conditionalFormatting sqref="C44:K44">
    <cfRule type="expression" dxfId="456" priority="892">
      <formula>$AI44="Hændelsen indtraf ikke"</formula>
    </cfRule>
    <cfRule type="expression" dxfId="455" priority="893">
      <formula>$AI44="Hændelsen indtraf"</formula>
    </cfRule>
  </conditionalFormatting>
  <conditionalFormatting sqref="Y50">
    <cfRule type="expression" dxfId="454" priority="888">
      <formula>$AI50="Hændelsen indtraf ikke"</formula>
    </cfRule>
    <cfRule type="expression" dxfId="453" priority="889">
      <formula>$AI50="Hændelsen indtraf"</formula>
    </cfRule>
  </conditionalFormatting>
  <conditionalFormatting sqref="Y50">
    <cfRule type="cellIs" dxfId="452" priority="885" operator="greaterThan">
      <formula>9.5</formula>
    </cfRule>
    <cfRule type="cellIs" dxfId="451" priority="886" operator="between">
      <formula>0.5</formula>
      <formula>9.5</formula>
    </cfRule>
    <cfRule type="cellIs" dxfId="450" priority="887" operator="lessThan">
      <formula>-0.5</formula>
    </cfRule>
  </conditionalFormatting>
  <conditionalFormatting sqref="AA50">
    <cfRule type="expression" dxfId="449" priority="883">
      <formula>$AI50="Hændelsen indtraf ikke"</formula>
    </cfRule>
    <cfRule type="expression" dxfId="448" priority="884">
      <formula>$AI50="Hændelsen indtraf"</formula>
    </cfRule>
  </conditionalFormatting>
  <conditionalFormatting sqref="AA50">
    <cfRule type="cellIs" dxfId="447" priority="880" operator="greaterThan">
      <formula>9.5</formula>
    </cfRule>
    <cfRule type="cellIs" dxfId="446" priority="881" operator="between">
      <formula>0.5</formula>
      <formula>9.5</formula>
    </cfRule>
    <cfRule type="cellIs" dxfId="445" priority="882" operator="lessThan">
      <formula>-0.5</formula>
    </cfRule>
  </conditionalFormatting>
  <conditionalFormatting sqref="Y34">
    <cfRule type="expression" dxfId="444" priority="873">
      <formula>$AI34="Hændelsen indtraf ikke"</formula>
    </cfRule>
    <cfRule type="expression" dxfId="443" priority="874">
      <formula>$AI34="Hændelsen indtraf"</formula>
    </cfRule>
  </conditionalFormatting>
  <conditionalFormatting sqref="Y33">
    <cfRule type="expression" dxfId="442" priority="867">
      <formula>$AI33="Hændelsen indtraf ikke"</formula>
    </cfRule>
    <cfRule type="expression" dxfId="441" priority="868">
      <formula>$AI33="Hændelsen indtraf"</formula>
    </cfRule>
  </conditionalFormatting>
  <conditionalFormatting sqref="AA34">
    <cfRule type="expression" dxfId="440" priority="855">
      <formula>$AI34="Hændelsen indtraf ikke"</formula>
    </cfRule>
    <cfRule type="expression" dxfId="439" priority="856">
      <formula>$AI34="Hændelsen indtraf"</formula>
    </cfRule>
  </conditionalFormatting>
  <conditionalFormatting sqref="AA38">
    <cfRule type="expression" dxfId="438" priority="849">
      <formula>$AI38="Hændelsen indtraf ikke"</formula>
    </cfRule>
    <cfRule type="expression" dxfId="437" priority="850">
      <formula>$AI38="Hændelsen indtraf"</formula>
    </cfRule>
  </conditionalFormatting>
  <conditionalFormatting sqref="AA33">
    <cfRule type="expression" dxfId="436" priority="843">
      <formula>$AI33="Hændelsen indtraf ikke"</formula>
    </cfRule>
    <cfRule type="expression" dxfId="435" priority="844">
      <formula>$AI33="Hændelsen indtraf"</formula>
    </cfRule>
  </conditionalFormatting>
  <conditionalFormatting sqref="AA25">
    <cfRule type="expression" dxfId="434" priority="837">
      <formula>$AI25="Hændelsen indtraf ikke"</formula>
    </cfRule>
    <cfRule type="expression" dxfId="433" priority="838">
      <formula>$AI25="Hændelsen indtraf"</formula>
    </cfRule>
  </conditionalFormatting>
  <conditionalFormatting sqref="B20">
    <cfRule type="expression" dxfId="432" priority="831">
      <formula>$AI20="Hændelsen indtraf ikke"</formula>
    </cfRule>
    <cfRule type="expression" dxfId="431" priority="832">
      <formula>$AI20="Hændelsen indtraf"</formula>
    </cfRule>
  </conditionalFormatting>
  <conditionalFormatting sqref="C36:G37 Z37 AB36:AN37 I37:X37 I36:Q36">
    <cfRule type="expression" dxfId="430" priority="829">
      <formula>$AI36="Hændelsen indtraf ikke"</formula>
    </cfRule>
    <cfRule type="expression" dxfId="429" priority="830">
      <formula>$AI36="Hændelsen indtraf"</formula>
    </cfRule>
  </conditionalFormatting>
  <conditionalFormatting sqref="B36">
    <cfRule type="expression" dxfId="428" priority="827">
      <formula>$AI36="Hændelsen indtraf ikke"</formula>
    </cfRule>
    <cfRule type="expression" dxfId="427" priority="828">
      <formula>$AI36="Hændelsen indtraf"</formula>
    </cfRule>
  </conditionalFormatting>
  <conditionalFormatting sqref="Y37">
    <cfRule type="expression" dxfId="426" priority="825">
      <formula>$AI37="Hændelsen indtraf ikke"</formula>
    </cfRule>
    <cfRule type="expression" dxfId="425" priority="826">
      <formula>$AI37="Hændelsen indtraf"</formula>
    </cfRule>
  </conditionalFormatting>
  <conditionalFormatting sqref="AA37">
    <cfRule type="expression" dxfId="424" priority="819">
      <formula>$AI37="Hændelsen indtraf ikke"</formula>
    </cfRule>
    <cfRule type="expression" dxfId="423" priority="820">
      <formula>$AI37="Hændelsen indtraf"</formula>
    </cfRule>
  </conditionalFormatting>
  <conditionalFormatting sqref="H36:H37">
    <cfRule type="expression" dxfId="422" priority="811">
      <formula>$AI36="Hændelsen indtraf ikke"</formula>
    </cfRule>
    <cfRule type="expression" dxfId="421" priority="812">
      <formula>$AI36="Hændelsen indtraf"</formula>
    </cfRule>
  </conditionalFormatting>
  <conditionalFormatting sqref="B37">
    <cfRule type="expression" dxfId="420" priority="809">
      <formula>$AI37="Hændelsen indtraf ikke"</formula>
    </cfRule>
    <cfRule type="expression" dxfId="419" priority="810">
      <formula>$AI37="Hændelsen indtraf"</formula>
    </cfRule>
  </conditionalFormatting>
  <conditionalFormatting sqref="B38">
    <cfRule type="expression" dxfId="418" priority="807">
      <formula>$AI38="Hændelsen indtraf ikke"</formula>
    </cfRule>
    <cfRule type="expression" dxfId="417" priority="808">
      <formula>$AI38="Hændelsen indtraf"</formula>
    </cfRule>
  </conditionalFormatting>
  <conditionalFormatting sqref="C27:H27 J27:AN27">
    <cfRule type="expression" dxfId="416" priority="803">
      <formula>$AI27="Hændelsen indtraf ikke"</formula>
    </cfRule>
    <cfRule type="expression" dxfId="415" priority="804">
      <formula>$AI27="Hændelsen indtraf"</formula>
    </cfRule>
  </conditionalFormatting>
  <conditionalFormatting sqref="B27">
    <cfRule type="expression" dxfId="414" priority="801">
      <formula>$AI27="Hændelsen indtraf ikke"</formula>
    </cfRule>
    <cfRule type="expression" dxfId="413" priority="802">
      <formula>$AI27="Hændelsen indtraf"</formula>
    </cfRule>
  </conditionalFormatting>
  <conditionalFormatting sqref="I27">
    <cfRule type="expression" dxfId="412" priority="795">
      <formula>$AI27="Hændelsen indtraf ikke"</formula>
    </cfRule>
    <cfRule type="expression" dxfId="411" priority="796">
      <formula>$AI27="Hændelsen indtraf"</formula>
    </cfRule>
  </conditionalFormatting>
  <conditionalFormatting sqref="L44:AN44">
    <cfRule type="expression" dxfId="410" priority="767">
      <formula>$AI44="Hændelsen indtraf ikke"</formula>
    </cfRule>
    <cfRule type="expression" dxfId="409" priority="768">
      <formula>$AI44="Hændelsen indtraf"</formula>
    </cfRule>
  </conditionalFormatting>
  <conditionalFormatting sqref="AA36">
    <cfRule type="expression" dxfId="408" priority="783">
      <formula>$AI36="Hændelsen indtraf ikke"</formula>
    </cfRule>
    <cfRule type="expression" dxfId="407" priority="784">
      <formula>$AI36="Hændelsen indtraf"</formula>
    </cfRule>
  </conditionalFormatting>
  <conditionalFormatting sqref="U36:X36">
    <cfRule type="expression" dxfId="406" priority="776">
      <formula>$AI36="Hændelsen indtraf ikke"</formula>
    </cfRule>
    <cfRule type="expression" dxfId="405" priority="777">
      <formula>$AI36="Hændelsen indtraf"</formula>
    </cfRule>
  </conditionalFormatting>
  <conditionalFormatting sqref="Z36">
    <cfRule type="expression" dxfId="404" priority="774">
      <formula>$AI36="Hændelsen indtraf ikke"</formula>
    </cfRule>
    <cfRule type="expression" dxfId="403" priority="775">
      <formula>$AI36="Hændelsen indtraf"</formula>
    </cfRule>
  </conditionalFormatting>
  <conditionalFormatting sqref="C46:G46">
    <cfRule type="expression" dxfId="402" priority="740">
      <formula>$AI46="Hændelsen indtraf ikke"</formula>
    </cfRule>
    <cfRule type="expression" dxfId="401" priority="741">
      <formula>$AI46="Hændelsen indtraf"</formula>
    </cfRule>
  </conditionalFormatting>
  <conditionalFormatting sqref="K46">
    <cfRule type="expression" dxfId="400" priority="731">
      <formula>$AI46="Hændelsen indtraf ikke"</formula>
    </cfRule>
    <cfRule type="expression" dxfId="399" priority="732">
      <formula>$AI46="Hændelsen indtraf"</formula>
    </cfRule>
  </conditionalFormatting>
  <conditionalFormatting sqref="H46">
    <cfRule type="expression" dxfId="398" priority="729">
      <formula>$AI46="Hændelsen indtraf ikke"</formula>
    </cfRule>
    <cfRule type="expression" dxfId="397" priority="730">
      <formula>$AI46="Hændelsen indtraf"</formula>
    </cfRule>
  </conditionalFormatting>
  <conditionalFormatting sqref="L46:Q46 T46:Y46">
    <cfRule type="expression" dxfId="396" priority="738">
      <formula>$AI46="Hændelsen indtraf ikke"</formula>
    </cfRule>
    <cfRule type="expression" dxfId="395" priority="739">
      <formula>$AI46="Hændelsen indtraf"</formula>
    </cfRule>
  </conditionalFormatting>
  <conditionalFormatting sqref="I46">
    <cfRule type="expression" dxfId="394" priority="733">
      <formula>$AI46="Hændelsen indtraf ikke"</formula>
    </cfRule>
    <cfRule type="expression" dxfId="393" priority="734">
      <formula>$AI46="Hændelsen indtraf"</formula>
    </cfRule>
  </conditionalFormatting>
  <conditionalFormatting sqref="Y46">
    <cfRule type="cellIs" dxfId="392" priority="735" operator="greaterThan">
      <formula>9.5</formula>
    </cfRule>
    <cfRule type="cellIs" dxfId="391" priority="736" operator="between">
      <formula>0.5</formula>
      <formula>9.5</formula>
    </cfRule>
    <cfRule type="cellIs" dxfId="390" priority="737" operator="lessThan">
      <formula>-0.5</formula>
    </cfRule>
  </conditionalFormatting>
  <conditionalFormatting sqref="B46">
    <cfRule type="expression" dxfId="389" priority="727">
      <formula>$AI46="Hændelsen indtraf ikke"</formula>
    </cfRule>
    <cfRule type="expression" dxfId="388" priority="728">
      <formula>$AI46="Hændelsen indtraf"</formula>
    </cfRule>
  </conditionalFormatting>
  <conditionalFormatting sqref="R46">
    <cfRule type="expression" dxfId="387" priority="723">
      <formula>$AI46="Hændelsen indtraf ikke"</formula>
    </cfRule>
    <cfRule type="expression" dxfId="386" priority="724">
      <formula>$AI46="Hændelsen indtraf"</formula>
    </cfRule>
  </conditionalFormatting>
  <conditionalFormatting sqref="K41">
    <cfRule type="expression" dxfId="385" priority="669">
      <formula>$AI41="Hændelsen indtraf ikke"</formula>
    </cfRule>
    <cfRule type="expression" dxfId="384" priority="670">
      <formula>$AI41="Hændelsen indtraf"</formula>
    </cfRule>
  </conditionalFormatting>
  <conditionalFormatting sqref="S46">
    <cfRule type="expression" dxfId="383" priority="721">
      <formula>$AI46="Hændelsen indtraf ikke"</formula>
    </cfRule>
    <cfRule type="expression" dxfId="382" priority="722">
      <formula>$AI46="Hændelsen indtraf"</formula>
    </cfRule>
  </conditionalFormatting>
  <conditionalFormatting sqref="J46">
    <cfRule type="expression" dxfId="381" priority="719">
      <formula>$AI46="Hændelsen indtraf ikke"</formula>
    </cfRule>
    <cfRule type="expression" dxfId="380" priority="720">
      <formula>$AI46="Hændelsen indtraf"</formula>
    </cfRule>
  </conditionalFormatting>
  <conditionalFormatting sqref="Y40">
    <cfRule type="cellIs" dxfId="379" priority="710" operator="greaterThan">
      <formula>9.5</formula>
    </cfRule>
    <cfRule type="cellIs" dxfId="378" priority="711" operator="between">
      <formula>0.5</formula>
      <formula>9.5</formula>
    </cfRule>
    <cfRule type="cellIs" dxfId="377" priority="712" operator="lessThan">
      <formula>-0.5</formula>
    </cfRule>
  </conditionalFormatting>
  <conditionalFormatting sqref="Y40 AA40">
    <cfRule type="expression" dxfId="376" priority="713">
      <formula>$AI40="Hændelsen indtraf ikke"</formula>
    </cfRule>
    <cfRule type="expression" dxfId="375" priority="714">
      <formula>$AI40="Hændelsen indtraf"</formula>
    </cfRule>
  </conditionalFormatting>
  <conditionalFormatting sqref="H41">
    <cfRule type="expression" dxfId="374" priority="665">
      <formula>$AI41="Hændelsen indtraf ikke"</formula>
    </cfRule>
    <cfRule type="expression" dxfId="373" priority="666">
      <formula>$AI41="Hændelsen indtraf"</formula>
    </cfRule>
  </conditionalFormatting>
  <conditionalFormatting sqref="C40:G40 I40:X40">
    <cfRule type="expression" dxfId="372" priority="703">
      <formula>$AI40="Hændelsen indtraf ikke"</formula>
    </cfRule>
    <cfRule type="expression" dxfId="371" priority="704">
      <formula>$AI40="Hændelsen indtraf"</formula>
    </cfRule>
  </conditionalFormatting>
  <conditionalFormatting sqref="B40">
    <cfRule type="expression" dxfId="370" priority="701">
      <formula>$AI40="Hændelsen indtraf ikke"</formula>
    </cfRule>
    <cfRule type="expression" dxfId="369" priority="702">
      <formula>$AI40="Hændelsen indtraf"</formula>
    </cfRule>
  </conditionalFormatting>
  <conditionalFormatting sqref="Z40">
    <cfRule type="expression" dxfId="368" priority="695">
      <formula>$AI40="Hændelsen indtraf ikke"</formula>
    </cfRule>
    <cfRule type="expression" dxfId="367" priority="696">
      <formula>$AI40="Hændelsen indtraf"</formula>
    </cfRule>
  </conditionalFormatting>
  <conditionalFormatting sqref="AB40:AN40">
    <cfRule type="expression" dxfId="366" priority="693">
      <formula>$AI40="Hændelsen indtraf ikke"</formula>
    </cfRule>
    <cfRule type="expression" dxfId="365" priority="694">
      <formula>$AI40="Hændelsen indtraf"</formula>
    </cfRule>
  </conditionalFormatting>
  <conditionalFormatting sqref="H40">
    <cfRule type="expression" dxfId="364" priority="691">
      <formula>$AI40="Hændelsen indtraf ikke"</formula>
    </cfRule>
    <cfRule type="expression" dxfId="363" priority="692">
      <formula>$AI40="Hændelsen indtraf"</formula>
    </cfRule>
  </conditionalFormatting>
  <conditionalFormatting sqref="Y41">
    <cfRule type="cellIs" dxfId="362" priority="682" operator="greaterThan">
      <formula>9.5</formula>
    </cfRule>
    <cfRule type="cellIs" dxfId="361" priority="683" operator="between">
      <formula>0.5</formula>
      <formula>9.5</formula>
    </cfRule>
    <cfRule type="cellIs" dxfId="360" priority="684" operator="lessThan">
      <formula>-0.5</formula>
    </cfRule>
  </conditionalFormatting>
  <conditionalFormatting sqref="Z41">
    <cfRule type="containsText" dxfId="359" priority="680" operator="containsText" text="↓">
      <formula>NOT(ISERROR(SEARCH("↓",Z41)))</formula>
    </cfRule>
    <cfRule type="containsText" dxfId="358" priority="681" operator="containsText" text="↑">
      <formula>NOT(ISERROR(SEARCH("↑",Z41)))</formula>
    </cfRule>
  </conditionalFormatting>
  <conditionalFormatting sqref="AC41">
    <cfRule type="expression" dxfId="357" priority="679">
      <formula>IF(AND($AC41="Ja",$AB41="Ja"),TRUE,FALSE)</formula>
    </cfRule>
  </conditionalFormatting>
  <conditionalFormatting sqref="Y41:AF41 AH41:AM41">
    <cfRule type="expression" dxfId="356" priority="685">
      <formula>$AI41="Hændelsen indtraf ikke"</formula>
    </cfRule>
    <cfRule type="expression" dxfId="355" priority="686">
      <formula>$AI41="Hændelsen indtraf"</formula>
    </cfRule>
  </conditionalFormatting>
  <conditionalFormatting sqref="I41:J41">
    <cfRule type="expression" dxfId="354" priority="675">
      <formula>$AI41="Hændelsen indtraf ikke"</formula>
    </cfRule>
    <cfRule type="expression" dxfId="353" priority="676">
      <formula>$AI41="Hændelsen indtraf"</formula>
    </cfRule>
  </conditionalFormatting>
  <conditionalFormatting sqref="B41:G41">
    <cfRule type="expression" dxfId="352" priority="673">
      <formula>$AI41="Hændelsen indtraf ikke"</formula>
    </cfRule>
    <cfRule type="expression" dxfId="351" priority="674">
      <formula>$AI41="Hændelsen indtraf"</formula>
    </cfRule>
  </conditionalFormatting>
  <conditionalFormatting sqref="L41:Q41 S41:X41">
    <cfRule type="expression" dxfId="350" priority="671">
      <formula>$AI41="Hændelsen indtraf ikke"</formula>
    </cfRule>
    <cfRule type="expression" dxfId="349" priority="672">
      <formula>$AI41="Hændelsen indtraf"</formula>
    </cfRule>
  </conditionalFormatting>
  <conditionalFormatting sqref="AA42">
    <cfRule type="expression" dxfId="348" priority="659">
      <formula>$AI42="Hændelsen indtraf ikke"</formula>
    </cfRule>
    <cfRule type="expression" dxfId="347" priority="660">
      <formula>$AI42="Hændelsen indtraf"</formula>
    </cfRule>
  </conditionalFormatting>
  <conditionalFormatting sqref="C42:G42 I42:W42">
    <cfRule type="expression" dxfId="346" priority="645">
      <formula>$AI42="Hændelsen indtraf ikke"</formula>
    </cfRule>
    <cfRule type="expression" dxfId="345" priority="646">
      <formula>$AI42="Hændelsen indtraf"</formula>
    </cfRule>
  </conditionalFormatting>
  <conditionalFormatting sqref="B42">
    <cfRule type="expression" dxfId="344" priority="643">
      <formula>$AI42="Hændelsen indtraf ikke"</formula>
    </cfRule>
    <cfRule type="expression" dxfId="343" priority="644">
      <formula>$AI42="Hændelsen indtraf"</formula>
    </cfRule>
  </conditionalFormatting>
  <conditionalFormatting sqref="Z42">
    <cfRule type="expression" dxfId="342" priority="639">
      <formula>$AI42="Hændelsen indtraf ikke"</formula>
    </cfRule>
    <cfRule type="expression" dxfId="341" priority="640">
      <formula>$AI42="Hændelsen indtraf"</formula>
    </cfRule>
  </conditionalFormatting>
  <conditionalFormatting sqref="AB42:AN42">
    <cfRule type="expression" dxfId="340" priority="637">
      <formula>$AI42="Hændelsen indtraf ikke"</formula>
    </cfRule>
    <cfRule type="expression" dxfId="339" priority="638">
      <formula>$AI42="Hændelsen indtraf"</formula>
    </cfRule>
  </conditionalFormatting>
  <conditionalFormatting sqref="H42">
    <cfRule type="expression" dxfId="338" priority="635">
      <formula>$AI42="Hændelsen indtraf ikke"</formula>
    </cfRule>
    <cfRule type="expression" dxfId="337" priority="636">
      <formula>$AI42="Hændelsen indtraf"</formula>
    </cfRule>
  </conditionalFormatting>
  <conditionalFormatting sqref="C29:H29 Z29 AB29:AN29 M29:X29">
    <cfRule type="expression" dxfId="336" priority="589">
      <formula>$AI29="Hændelsen indtraf ikke"</formula>
    </cfRule>
    <cfRule type="expression" dxfId="335" priority="590">
      <formula>$AI29="Hændelsen indtraf"</formula>
    </cfRule>
  </conditionalFormatting>
  <conditionalFormatting sqref="B29">
    <cfRule type="expression" dxfId="334" priority="587">
      <formula>$AI29="Hændelsen indtraf ikke"</formula>
    </cfRule>
    <cfRule type="expression" dxfId="333" priority="588">
      <formula>$AI29="Hændelsen indtraf"</formula>
    </cfRule>
  </conditionalFormatting>
  <conditionalFormatting sqref="Y29">
    <cfRule type="expression" dxfId="328" priority="575">
      <formula>$AI29="Hændelsen indtraf ikke"</formula>
    </cfRule>
    <cfRule type="expression" dxfId="327" priority="576">
      <formula>$AI29="Hændelsen indtraf"</formula>
    </cfRule>
  </conditionalFormatting>
  <conditionalFormatting sqref="Z43">
    <cfRule type="containsText" dxfId="324" priority="546" operator="containsText" text="↓">
      <formula>NOT(ISERROR(SEARCH("↓",Z43)))</formula>
    </cfRule>
    <cfRule type="containsText" dxfId="323" priority="547" operator="containsText" text="↑">
      <formula>NOT(ISERROR(SEARCH("↑",Z43)))</formula>
    </cfRule>
  </conditionalFormatting>
  <conditionalFormatting sqref="AN41">
    <cfRule type="expression" dxfId="322" priority="537">
      <formula>$AI41="Hændelsen indtraf ikke"</formula>
    </cfRule>
    <cfRule type="expression" dxfId="321" priority="538">
      <formula>$AI41="Hændelsen indtraf"</formula>
    </cfRule>
  </conditionalFormatting>
  <conditionalFormatting sqref="Y35">
    <cfRule type="expression" dxfId="320" priority="526">
      <formula>$AI35="Hændelsen indtraf ikke"</formula>
    </cfRule>
    <cfRule type="expression" dxfId="319" priority="527">
      <formula>$AI35="Hændelsen indtraf"</formula>
    </cfRule>
  </conditionalFormatting>
  <conditionalFormatting sqref="Y35">
    <cfRule type="cellIs" dxfId="318" priority="523" operator="greaterThan">
      <formula>9.5</formula>
    </cfRule>
    <cfRule type="cellIs" dxfId="317" priority="524" operator="between">
      <formula>0.5</formula>
      <formula>9.5</formula>
    </cfRule>
    <cfRule type="cellIs" dxfId="316" priority="525" operator="lessThan">
      <formula>-0.5</formula>
    </cfRule>
  </conditionalFormatting>
  <conditionalFormatting sqref="AG46">
    <cfRule type="expression" dxfId="315" priority="515">
      <formula>$AI46="Hændelsen indtraf ikke"</formula>
    </cfRule>
    <cfRule type="expression" dxfId="314" priority="516">
      <formula>$AI46="Hændelsen indtraf"</formula>
    </cfRule>
  </conditionalFormatting>
  <conditionalFormatting sqref="AG41">
    <cfRule type="expression" dxfId="313" priority="511">
      <formula>$AI41="Hændelsen indtraf ikke"</formula>
    </cfRule>
    <cfRule type="expression" dxfId="312" priority="512">
      <formula>$AI41="Hændelsen indtraf"</formula>
    </cfRule>
  </conditionalFormatting>
  <conditionalFormatting sqref="Y23">
    <cfRule type="cellIs" dxfId="311" priority="502" operator="greaterThan">
      <formula>9.5</formula>
    </cfRule>
    <cfRule type="cellIs" dxfId="310" priority="503" operator="between">
      <formula>0.5</formula>
      <formula>9.5</formula>
    </cfRule>
    <cfRule type="cellIs" dxfId="309" priority="504" operator="lessThan">
      <formula>-0.5</formula>
    </cfRule>
  </conditionalFormatting>
  <conditionalFormatting sqref="Z23">
    <cfRule type="containsText" dxfId="308" priority="500" operator="containsText" text="↓">
      <formula>NOT(ISERROR(SEARCH("↓",Z23)))</formula>
    </cfRule>
    <cfRule type="containsText" dxfId="307" priority="501" operator="containsText" text="↑">
      <formula>NOT(ISERROR(SEARCH("↑",Z23)))</formula>
    </cfRule>
  </conditionalFormatting>
  <conditionalFormatting sqref="AC23">
    <cfRule type="expression" dxfId="306" priority="499">
      <formula>IF(AND($AC23="Ja",$AB23="Ja"),TRUE,FALSE)</formula>
    </cfRule>
  </conditionalFormatting>
  <conditionalFormatting sqref="C23:AD23 AF23:AN23">
    <cfRule type="expression" dxfId="305" priority="509">
      <formula>$AI23="Hændelsen indtraf ikke"</formula>
    </cfRule>
    <cfRule type="expression" dxfId="304" priority="510">
      <formula>$AI23="Hændelsen indtraf"</formula>
    </cfRule>
  </conditionalFormatting>
  <conditionalFormatting sqref="B23">
    <cfRule type="expression" dxfId="303" priority="497">
      <formula>$AI23="Hændelsen indtraf ikke"</formula>
    </cfRule>
    <cfRule type="expression" dxfId="302" priority="498">
      <formula>$AI23="Hændelsen indtraf"</formula>
    </cfRule>
  </conditionalFormatting>
  <conditionalFormatting sqref="AE23">
    <cfRule type="expression" dxfId="301" priority="495">
      <formula>$AI23="Hændelsen indtraf ikke"</formula>
    </cfRule>
    <cfRule type="expression" dxfId="300" priority="496">
      <formula>$AI23="Hændelsen indtraf"</formula>
    </cfRule>
  </conditionalFormatting>
  <conditionalFormatting sqref="Y26">
    <cfRule type="cellIs" dxfId="299" priority="470" operator="greaterThan">
      <formula>9.5</formula>
    </cfRule>
    <cfRule type="cellIs" dxfId="298" priority="471" operator="between">
      <formula>0.5</formula>
      <formula>9.5</formula>
    </cfRule>
    <cfRule type="cellIs" dxfId="297" priority="472" operator="lessThan">
      <formula>-0.5</formula>
    </cfRule>
  </conditionalFormatting>
  <conditionalFormatting sqref="Z26">
    <cfRule type="containsText" dxfId="296" priority="468" operator="containsText" text="↓">
      <formula>NOT(ISERROR(SEARCH("↓",Z26)))</formula>
    </cfRule>
    <cfRule type="containsText" dxfId="295" priority="469" operator="containsText" text="↑">
      <formula>NOT(ISERROR(SEARCH("↑",Z26)))</formula>
    </cfRule>
  </conditionalFormatting>
  <conditionalFormatting sqref="AC26">
    <cfRule type="expression" dxfId="294" priority="467">
      <formula>IF(AND($AC26="Ja",$AB26="Ja"),TRUE,FALSE)</formula>
    </cfRule>
  </conditionalFormatting>
  <conditionalFormatting sqref="C26:AD26 AF26:AN26">
    <cfRule type="expression" dxfId="37" priority="477">
      <formula>$AI26="Hændelsen indtraf ikke"</formula>
    </cfRule>
    <cfRule type="expression" dxfId="36" priority="478">
      <formula>$AI26="Hændelsen indtraf"</formula>
    </cfRule>
  </conditionalFormatting>
  <conditionalFormatting sqref="B26">
    <cfRule type="expression" dxfId="293" priority="465">
      <formula>$AI26="Hændelsen indtraf ikke"</formula>
    </cfRule>
    <cfRule type="expression" dxfId="292" priority="466">
      <formula>$AI26="Hændelsen indtraf"</formula>
    </cfRule>
  </conditionalFormatting>
  <conditionalFormatting sqref="AE26">
    <cfRule type="expression" dxfId="291" priority="463">
      <formula>$AI26="Hændelsen indtraf ikke"</formula>
    </cfRule>
    <cfRule type="expression" dxfId="290" priority="464">
      <formula>$AI26="Hændelsen indtraf"</formula>
    </cfRule>
  </conditionalFormatting>
  <conditionalFormatting sqref="Z28">
    <cfRule type="containsText" dxfId="289" priority="452" operator="containsText" text="↓">
      <formula>NOT(ISERROR(SEARCH("↓",Z28)))</formula>
    </cfRule>
    <cfRule type="containsText" dxfId="288" priority="453" operator="containsText" text="↑">
      <formula>NOT(ISERROR(SEARCH("↑",Z28)))</formula>
    </cfRule>
  </conditionalFormatting>
  <conditionalFormatting sqref="AC28">
    <cfRule type="expression" dxfId="287" priority="451">
      <formula>IF(AND($AC28="Ja",$AB28="Ja"),TRUE,FALSE)</formula>
    </cfRule>
  </conditionalFormatting>
  <conditionalFormatting sqref="AF28:AN28 S28:W28 Z28:AD28 C28:Q28">
    <cfRule type="expression" dxfId="286" priority="461">
      <formula>$AI28="Hændelsen indtraf ikke"</formula>
    </cfRule>
    <cfRule type="expression" dxfId="285" priority="462">
      <formula>$AI28="Hændelsen indtraf"</formula>
    </cfRule>
  </conditionalFormatting>
  <conditionalFormatting sqref="B28">
    <cfRule type="expression" dxfId="284" priority="449">
      <formula>$AI28="Hændelsen indtraf ikke"</formula>
    </cfRule>
    <cfRule type="expression" dxfId="283" priority="450">
      <formula>$AI28="Hændelsen indtraf"</formula>
    </cfRule>
  </conditionalFormatting>
  <conditionalFormatting sqref="AE28">
    <cfRule type="expression" dxfId="282" priority="447">
      <formula>$AI28="Hændelsen indtraf ikke"</formula>
    </cfRule>
    <cfRule type="expression" dxfId="281" priority="448">
      <formula>$AI28="Hændelsen indtraf"</formula>
    </cfRule>
  </conditionalFormatting>
  <conditionalFormatting sqref="Y28">
    <cfRule type="cellIs" dxfId="280" priority="422" operator="greaterThan">
      <formula>9.5</formula>
    </cfRule>
    <cfRule type="cellIs" dxfId="279" priority="423" operator="between">
      <formula>0.5</formula>
      <formula>9.5</formula>
    </cfRule>
    <cfRule type="cellIs" dxfId="278" priority="424" operator="lessThan">
      <formula>-0.5</formula>
    </cfRule>
  </conditionalFormatting>
  <conditionalFormatting sqref="AC31">
    <cfRule type="expression" dxfId="277" priority="435">
      <formula>IF(AND($AC31="Ja",$AB31="Ja"),TRUE,FALSE)</formula>
    </cfRule>
  </conditionalFormatting>
  <conditionalFormatting sqref="C31:G31 AF31:AN31 AB31:AD31">
    <cfRule type="expression" dxfId="276" priority="445">
      <formula>$AI31="Hændelsen indtraf ikke"</formula>
    </cfRule>
    <cfRule type="expression" dxfId="275" priority="446">
      <formula>$AI31="Hændelsen indtraf"</formula>
    </cfRule>
  </conditionalFormatting>
  <conditionalFormatting sqref="B31">
    <cfRule type="expression" dxfId="274" priority="433">
      <formula>$AI31="Hændelsen indtraf ikke"</formula>
    </cfRule>
    <cfRule type="expression" dxfId="273" priority="434">
      <formula>$AI31="Hændelsen indtraf"</formula>
    </cfRule>
  </conditionalFormatting>
  <conditionalFormatting sqref="AE31">
    <cfRule type="expression" dxfId="272" priority="431">
      <formula>$AI31="Hændelsen indtraf ikke"</formula>
    </cfRule>
    <cfRule type="expression" dxfId="271" priority="432">
      <formula>$AI31="Hændelsen indtraf"</formula>
    </cfRule>
  </conditionalFormatting>
  <conditionalFormatting sqref="X42">
    <cfRule type="expression" dxfId="270" priority="370">
      <formula>$AI42="Hændelsen indtraf ikke"</formula>
    </cfRule>
    <cfRule type="expression" dxfId="269" priority="371">
      <formula>$AI42="Hændelsen indtraf"</formula>
    </cfRule>
  </conditionalFormatting>
  <conditionalFormatting sqref="R28">
    <cfRule type="expression" dxfId="268" priority="427">
      <formula>$AI28="Hændelsen indtraf ikke"</formula>
    </cfRule>
    <cfRule type="expression" dxfId="267" priority="428">
      <formula>$AI28="Hændelsen indtraf"</formula>
    </cfRule>
  </conditionalFormatting>
  <conditionalFormatting sqref="X28:Y28">
    <cfRule type="expression" dxfId="266" priority="425">
      <formula>$AI28="Hændelsen indtraf ikke"</formula>
    </cfRule>
    <cfRule type="expression" dxfId="265" priority="426">
      <formula>$AI28="Hændelsen indtraf"</formula>
    </cfRule>
  </conditionalFormatting>
  <conditionalFormatting sqref="AA29">
    <cfRule type="expression" dxfId="264" priority="420">
      <formula>$AI29="Hændelsen indtraf ikke"</formula>
    </cfRule>
    <cfRule type="expression" dxfId="263" priority="421">
      <formula>$AI29="Hændelsen indtraf"</formula>
    </cfRule>
  </conditionalFormatting>
  <conditionalFormatting sqref="Z30">
    <cfRule type="containsText" dxfId="262" priority="405" operator="containsText" text="↓">
      <formula>NOT(ISERROR(SEARCH("↓",Z30)))</formula>
    </cfRule>
    <cfRule type="containsText" dxfId="261" priority="406" operator="containsText" text="↑">
      <formula>NOT(ISERROR(SEARCH("↑",Z30)))</formula>
    </cfRule>
  </conditionalFormatting>
  <conditionalFormatting sqref="AC30">
    <cfRule type="expression" dxfId="260" priority="404">
      <formula>IF(AND($AC30="Ja",$AB30="Ja"),TRUE,FALSE)</formula>
    </cfRule>
  </conditionalFormatting>
  <conditionalFormatting sqref="C30:G30 AF30:AN30 Z30:AD30 I30:W30">
    <cfRule type="expression" dxfId="259" priority="414">
      <formula>$AI30="Hændelsen indtraf ikke"</formula>
    </cfRule>
    <cfRule type="expression" dxfId="258" priority="415">
      <formula>$AI30="Hændelsen indtraf"</formula>
    </cfRule>
  </conditionalFormatting>
  <conditionalFormatting sqref="B30">
    <cfRule type="expression" dxfId="257" priority="402">
      <formula>$AI30="Hændelsen indtraf ikke"</formula>
    </cfRule>
    <cfRule type="expression" dxfId="256" priority="403">
      <formula>$AI30="Hændelsen indtraf"</formula>
    </cfRule>
  </conditionalFormatting>
  <conditionalFormatting sqref="AE30">
    <cfRule type="expression" dxfId="255" priority="400">
      <formula>$AI30="Hændelsen indtraf ikke"</formula>
    </cfRule>
    <cfRule type="expression" dxfId="254" priority="401">
      <formula>$AI30="Hændelsen indtraf"</formula>
    </cfRule>
  </conditionalFormatting>
  <conditionalFormatting sqref="H30">
    <cfRule type="expression" dxfId="253" priority="398">
      <formula>$AI30="Hændelsen indtraf ikke"</formula>
    </cfRule>
    <cfRule type="expression" dxfId="252" priority="399">
      <formula>$AI30="Hændelsen indtraf"</formula>
    </cfRule>
  </conditionalFormatting>
  <conditionalFormatting sqref="R36:T36">
    <cfRule type="expression" dxfId="251" priority="396">
      <formula>$AI36="Hændelsen indtraf ikke"</formula>
    </cfRule>
    <cfRule type="expression" dxfId="250" priority="397">
      <formula>$AI36="Hændelsen indtraf"</formula>
    </cfRule>
  </conditionalFormatting>
  <conditionalFormatting sqref="Y36">
    <cfRule type="cellIs" dxfId="249" priority="391" operator="greaterThan">
      <formula>9.5</formula>
    </cfRule>
    <cfRule type="cellIs" dxfId="248" priority="392" operator="between">
      <formula>0.5</formula>
      <formula>9.5</formula>
    </cfRule>
    <cfRule type="cellIs" dxfId="247" priority="393" operator="lessThan">
      <formula>-0.5</formula>
    </cfRule>
  </conditionalFormatting>
  <conditionalFormatting sqref="Y36">
    <cfRule type="expression" dxfId="246" priority="394">
      <formula>$AI36="Hændelsen indtraf ikke"</formula>
    </cfRule>
    <cfRule type="expression" dxfId="245" priority="395">
      <formula>$AI36="Hændelsen indtraf"</formula>
    </cfRule>
  </conditionalFormatting>
  <conditionalFormatting sqref="Y43">
    <cfRule type="cellIs" dxfId="244" priority="384" operator="greaterThan">
      <formula>9.5</formula>
    </cfRule>
    <cfRule type="cellIs" dxfId="243" priority="385" operator="between">
      <formula>0.5</formula>
      <formula>9.5</formula>
    </cfRule>
    <cfRule type="cellIs" dxfId="242" priority="386" operator="lessThan">
      <formula>-0.5</formula>
    </cfRule>
  </conditionalFormatting>
  <conditionalFormatting sqref="Y42">
    <cfRule type="expression" dxfId="241" priority="377">
      <formula>$AI42="Hændelsen indtraf ikke"</formula>
    </cfRule>
    <cfRule type="expression" dxfId="240" priority="378">
      <formula>$AI42="Hændelsen indtraf"</formula>
    </cfRule>
  </conditionalFormatting>
  <conditionalFormatting sqref="Y42">
    <cfRule type="cellIs" dxfId="239" priority="374" operator="greaterThan">
      <formula>9.5</formula>
    </cfRule>
    <cfRule type="cellIs" dxfId="238" priority="375" operator="between">
      <formula>0.5</formula>
      <formula>9.5</formula>
    </cfRule>
    <cfRule type="cellIs" dxfId="237" priority="376" operator="lessThan">
      <formula>-0.5</formula>
    </cfRule>
  </conditionalFormatting>
  <conditionalFormatting sqref="B47">
    <cfRule type="expression" dxfId="236" priority="273">
      <formula>$AI47="Hændelsen indtraf ikke"</formula>
    </cfRule>
    <cfRule type="expression" dxfId="235" priority="274">
      <formula>$AI47="Hændelsen indtraf"</formula>
    </cfRule>
  </conditionalFormatting>
  <conditionalFormatting sqref="C45:G45">
    <cfRule type="expression" dxfId="234" priority="366">
      <formula>$AI45="Hændelsen indtraf ikke"</formula>
    </cfRule>
    <cfRule type="expression" dxfId="233" priority="367">
      <formula>$AI45="Hændelsen indtraf"</formula>
    </cfRule>
  </conditionalFormatting>
  <conditionalFormatting sqref="Z45 AB45 AD45:AN45 H45:X45">
    <cfRule type="expression" dxfId="232" priority="362">
      <formula>$AI45="Hændelsen indtraf ikke"</formula>
    </cfRule>
    <cfRule type="expression" dxfId="231" priority="363">
      <formula>$AI45="Hændelsen indtraf"</formula>
    </cfRule>
  </conditionalFormatting>
  <conditionalFormatting sqref="Y45">
    <cfRule type="expression" dxfId="230" priority="360">
      <formula>$AI45="Hændelsen indtraf ikke"</formula>
    </cfRule>
    <cfRule type="expression" dxfId="229" priority="361">
      <formula>$AI45="Hændelsen indtraf"</formula>
    </cfRule>
  </conditionalFormatting>
  <conditionalFormatting sqref="Y45">
    <cfRule type="cellIs" dxfId="228" priority="357" operator="greaterThan">
      <formula>9.5</formula>
    </cfRule>
    <cfRule type="cellIs" dxfId="227" priority="358" operator="between">
      <formula>0.5</formula>
      <formula>9.5</formula>
    </cfRule>
    <cfRule type="cellIs" dxfId="226" priority="359" operator="lessThan">
      <formula>-0.5</formula>
    </cfRule>
  </conditionalFormatting>
  <conditionalFormatting sqref="AA45">
    <cfRule type="expression" dxfId="225" priority="355">
      <formula>$AI45="Hændelsen indtraf ikke"</formula>
    </cfRule>
    <cfRule type="expression" dxfId="224" priority="356">
      <formula>$AI45="Hændelsen indtraf"</formula>
    </cfRule>
  </conditionalFormatting>
  <conditionalFormatting sqref="AA45">
    <cfRule type="cellIs" dxfId="223" priority="352" operator="greaterThan">
      <formula>9.5</formula>
    </cfRule>
    <cfRule type="cellIs" dxfId="222" priority="353" operator="between">
      <formula>0.5</formula>
      <formula>9.5</formula>
    </cfRule>
    <cfRule type="cellIs" dxfId="221" priority="354" operator="lessThan">
      <formula>-0.5</formula>
    </cfRule>
  </conditionalFormatting>
  <conditionalFormatting sqref="B45">
    <cfRule type="expression" dxfId="220" priority="324">
      <formula>$AI45="Hændelsen indtraf ikke"</formula>
    </cfRule>
    <cfRule type="expression" dxfId="219" priority="325">
      <formula>$AI45="Hændelsen indtraf"</formula>
    </cfRule>
  </conditionalFormatting>
  <conditionalFormatting sqref="B50">
    <cfRule type="expression" dxfId="218" priority="322">
      <formula>$AI50="Hændelsen indtraf ikke"</formula>
    </cfRule>
    <cfRule type="expression" dxfId="217" priority="323">
      <formula>$AI50="Hændelsen indtraf"</formula>
    </cfRule>
  </conditionalFormatting>
  <conditionalFormatting sqref="AA47">
    <cfRule type="expression" dxfId="216" priority="283">
      <formula>$AI47="Hændelsen indtraf ikke"</formula>
    </cfRule>
    <cfRule type="expression" dxfId="215" priority="284">
      <formula>$AI47="Hændelsen indtraf"</formula>
    </cfRule>
  </conditionalFormatting>
  <conditionalFormatting sqref="C47:G47">
    <cfRule type="expression" dxfId="214" priority="292">
      <formula>$AI47="Hændelsen indtraf ikke"</formula>
    </cfRule>
    <cfRule type="expression" dxfId="213" priority="293">
      <formula>$AI47="Hændelsen indtraf"</formula>
    </cfRule>
  </conditionalFormatting>
  <conditionalFormatting sqref="H47:Q47 Z47 AB47 AD47:AN47 W47:X47">
    <cfRule type="expression" dxfId="212" priority="290">
      <formula>$AI47="Hændelsen indtraf ikke"</formula>
    </cfRule>
    <cfRule type="expression" dxfId="211" priority="291">
      <formula>$AI47="Hændelsen indtraf"</formula>
    </cfRule>
  </conditionalFormatting>
  <conditionalFormatting sqref="Y47">
    <cfRule type="expression" dxfId="210" priority="288">
      <formula>$AI47="Hændelsen indtraf ikke"</formula>
    </cfRule>
    <cfRule type="expression" dxfId="209" priority="289">
      <formula>$AI47="Hændelsen indtraf"</formula>
    </cfRule>
  </conditionalFormatting>
  <conditionalFormatting sqref="Y47">
    <cfRule type="cellIs" dxfId="208" priority="285" operator="greaterThan">
      <formula>9.5</formula>
    </cfRule>
    <cfRule type="cellIs" dxfId="207" priority="286" operator="between">
      <formula>0.5</formula>
      <formula>9.5</formula>
    </cfRule>
    <cfRule type="cellIs" dxfId="206" priority="287" operator="lessThan">
      <formula>-0.5</formula>
    </cfRule>
  </conditionalFormatting>
  <conditionalFormatting sqref="AA47">
    <cfRule type="cellIs" dxfId="205" priority="280" operator="greaterThan">
      <formula>9.5</formula>
    </cfRule>
    <cfRule type="cellIs" dxfId="204" priority="281" operator="between">
      <formula>0.5</formula>
      <formula>9.5</formula>
    </cfRule>
    <cfRule type="cellIs" dxfId="203" priority="282" operator="lessThan">
      <formula>-0.5</formula>
    </cfRule>
  </conditionalFormatting>
  <conditionalFormatting sqref="AB20">
    <cfRule type="expression" dxfId="202" priority="272">
      <formula>IF(AND($AC20="Ja",$AB20="Ja"),TRUE,FALSE)</formula>
    </cfRule>
  </conditionalFormatting>
  <conditionalFormatting sqref="AC45">
    <cfRule type="expression" dxfId="201" priority="270">
      <formula>$AI45="Hændelsen indtraf ikke"</formula>
    </cfRule>
    <cfRule type="expression" dxfId="200" priority="271">
      <formula>$AI45="Hændelsen indtraf"</formula>
    </cfRule>
  </conditionalFormatting>
  <conditionalFormatting sqref="AC47">
    <cfRule type="expression" dxfId="199" priority="268">
      <formula>$AI47="Hændelsen indtraf ikke"</formula>
    </cfRule>
    <cfRule type="expression" dxfId="198" priority="269">
      <formula>$AI47="Hændelsen indtraf"</formula>
    </cfRule>
  </conditionalFormatting>
  <conditionalFormatting sqref="AC50">
    <cfRule type="expression" dxfId="197" priority="264">
      <formula>$AI50="Hændelsen indtraf ikke"</formula>
    </cfRule>
    <cfRule type="expression" dxfId="196" priority="265">
      <formula>$AI50="Hændelsen indtraf"</formula>
    </cfRule>
  </conditionalFormatting>
  <conditionalFormatting sqref="B52">
    <cfRule type="expression" dxfId="195" priority="198">
      <formula>$AI52="Hændelsen indtraf ikke"</formula>
    </cfRule>
    <cfRule type="expression" dxfId="194" priority="199">
      <formula>$AI52="Hændelsen indtraf"</formula>
    </cfRule>
  </conditionalFormatting>
  <conditionalFormatting sqref="H53:L53">
    <cfRule type="expression" dxfId="193" priority="196">
      <formula>$AI53="Hændelsen indtraf ikke"</formula>
    </cfRule>
    <cfRule type="expression" dxfId="192" priority="197">
      <formula>$AI53="Hændelsen indtraf"</formula>
    </cfRule>
  </conditionalFormatting>
  <conditionalFormatting sqref="H54:J54">
    <cfRule type="expression" dxfId="191" priority="194">
      <formula>$AI54="Hændelsen indtraf ikke"</formula>
    </cfRule>
    <cfRule type="expression" dxfId="190" priority="195">
      <formula>$AI54="Hændelsen indtraf"</formula>
    </cfRule>
  </conditionalFormatting>
  <conditionalFormatting sqref="K54">
    <cfRule type="expression" dxfId="189" priority="190">
      <formula>$AI54="Hændelsen indtraf ikke"</formula>
    </cfRule>
    <cfRule type="expression" dxfId="188" priority="191">
      <formula>$AI54="Hændelsen indtraf"</formula>
    </cfRule>
  </conditionalFormatting>
  <conditionalFormatting sqref="I55:K55">
    <cfRule type="expression" dxfId="187" priority="188">
      <formula>$AI55="Hændelsen indtraf ikke"</formula>
    </cfRule>
    <cfRule type="expression" dxfId="186" priority="189">
      <formula>$AI55="Hændelsen indtraf"</formula>
    </cfRule>
  </conditionalFormatting>
  <conditionalFormatting sqref="H55">
    <cfRule type="expression" dxfId="185" priority="186">
      <formula>$AI55="Hændelsen indtraf ikke"</formula>
    </cfRule>
    <cfRule type="expression" dxfId="184" priority="187">
      <formula>$AI55="Hændelsen indtraf"</formula>
    </cfRule>
  </conditionalFormatting>
  <conditionalFormatting sqref="I56:K56">
    <cfRule type="expression" dxfId="183" priority="184">
      <formula>$AI56="Hændelsen indtraf ikke"</formula>
    </cfRule>
    <cfRule type="expression" dxfId="182" priority="185">
      <formula>$AI56="Hændelsen indtraf"</formula>
    </cfRule>
  </conditionalFormatting>
  <conditionalFormatting sqref="H56">
    <cfRule type="expression" dxfId="181" priority="180">
      <formula>$AI56="Hændelsen indtraf ikke"</formula>
    </cfRule>
    <cfRule type="expression" dxfId="180" priority="181">
      <formula>$AI56="Hændelsen indtraf"</formula>
    </cfRule>
  </conditionalFormatting>
  <conditionalFormatting sqref="I57">
    <cfRule type="expression" dxfId="179" priority="172">
      <formula>$AI57="Hændelsen indtraf ikke"</formula>
    </cfRule>
    <cfRule type="expression" dxfId="178" priority="173">
      <formula>$AI57="Hændelsen indtraf"</formula>
    </cfRule>
  </conditionalFormatting>
  <conditionalFormatting sqref="J57">
    <cfRule type="expression" dxfId="177" priority="170">
      <formula>$AI57="Hændelsen indtraf ikke"</formula>
    </cfRule>
    <cfRule type="expression" dxfId="176" priority="171">
      <formula>$AI57="Hændelsen indtraf"</formula>
    </cfRule>
  </conditionalFormatting>
  <conditionalFormatting sqref="K57">
    <cfRule type="expression" dxfId="175" priority="168">
      <formula>$AI57="Hændelsen indtraf ikke"</formula>
    </cfRule>
    <cfRule type="expression" dxfId="174" priority="169">
      <formula>$AI57="Hændelsen indtraf"</formula>
    </cfRule>
  </conditionalFormatting>
  <conditionalFormatting sqref="H57">
    <cfRule type="expression" dxfId="173" priority="166">
      <formula>$AI57="Hændelsen indtraf ikke"</formula>
    </cfRule>
    <cfRule type="expression" dxfId="172" priority="167">
      <formula>$AI57="Hændelsen indtraf"</formula>
    </cfRule>
  </conditionalFormatting>
  <conditionalFormatting sqref="H58">
    <cfRule type="expression" dxfId="171" priority="164">
      <formula>$AI58="Hændelsen indtraf ikke"</formula>
    </cfRule>
    <cfRule type="expression" dxfId="170" priority="165">
      <formula>$AI58="Hændelsen indtraf"</formula>
    </cfRule>
  </conditionalFormatting>
  <conditionalFormatting sqref="I58">
    <cfRule type="expression" dxfId="169" priority="162">
      <formula>$AI58="Hændelsen indtraf ikke"</formula>
    </cfRule>
    <cfRule type="expression" dxfId="168" priority="163">
      <formula>$AI58="Hændelsen indtraf"</formula>
    </cfRule>
  </conditionalFormatting>
  <conditionalFormatting sqref="J58:K58">
    <cfRule type="expression" dxfId="167" priority="160">
      <formula>$AI58="Hændelsen indtraf ikke"</formula>
    </cfRule>
    <cfRule type="expression" dxfId="166" priority="161">
      <formula>$AI58="Hændelsen indtraf"</formula>
    </cfRule>
  </conditionalFormatting>
  <conditionalFormatting sqref="Y22">
    <cfRule type="cellIs" dxfId="165" priority="122" operator="greaterThan">
      <formula>9.5</formula>
    </cfRule>
    <cfRule type="cellIs" dxfId="164" priority="123" operator="between">
      <formula>0.5</formula>
      <formula>9.5</formula>
    </cfRule>
    <cfRule type="cellIs" dxfId="163" priority="124" operator="lessThan">
      <formula>-0.5</formula>
    </cfRule>
  </conditionalFormatting>
  <conditionalFormatting sqref="Z22">
    <cfRule type="containsText" dxfId="162" priority="120" operator="containsText" text="↓">
      <formula>NOT(ISERROR(SEARCH("↓",Z22)))</formula>
    </cfRule>
    <cfRule type="containsText" dxfId="161" priority="121" operator="containsText" text="↑">
      <formula>NOT(ISERROR(SEARCH("↑",Z22)))</formula>
    </cfRule>
  </conditionalFormatting>
  <conditionalFormatting sqref="AC22">
    <cfRule type="expression" dxfId="160" priority="119">
      <formula>IF(AND($AC22="Ja",$AB22="Ja"),TRUE,FALSE)</formula>
    </cfRule>
  </conditionalFormatting>
  <conditionalFormatting sqref="AA22">
    <cfRule type="expression" dxfId="159" priority="125">
      <formula>IF(AND($J$10="Gennemførsel",$AA22="Realisering"),TRUE,FALSE)</formula>
    </cfRule>
    <cfRule type="expression" dxfId="158" priority="126">
      <formula>IF(AND($J$10="Anskaffelse",$AA22="Gennemførsel"),TRUE,FALSE)</formula>
    </cfRule>
    <cfRule type="expression" dxfId="157" priority="127">
      <formula>IF(AND($J$10="Analyse",$AA22="Anskaffelse"),TRUE,FALSE)</formula>
    </cfRule>
    <cfRule type="expression" dxfId="156" priority="128">
      <formula>$AA22=$J$10</formula>
    </cfRule>
  </conditionalFormatting>
  <conditionalFormatting sqref="C22:H22 J22:AN22">
    <cfRule type="expression" dxfId="155" priority="129">
      <formula>$AI22="Hændelsen indtraf ikke"</formula>
    </cfRule>
    <cfRule type="expression" dxfId="154" priority="130">
      <formula>$AI22="Hændelsen indtraf"</formula>
    </cfRule>
  </conditionalFormatting>
  <conditionalFormatting sqref="I22">
    <cfRule type="expression" dxfId="153" priority="117">
      <formula>$AI22="Hændelsen indtraf ikke"</formula>
    </cfRule>
    <cfRule type="expression" dxfId="152" priority="118">
      <formula>$AI22="Hændelsen indtraf"</formula>
    </cfRule>
  </conditionalFormatting>
  <conditionalFormatting sqref="B22">
    <cfRule type="expression" dxfId="151" priority="115">
      <formula>$AI22="Hændelsen indtraf ikke"</formula>
    </cfRule>
    <cfRule type="expression" dxfId="150" priority="116">
      <formula>$AI22="Hændelsen indtraf"</formula>
    </cfRule>
  </conditionalFormatting>
  <conditionalFormatting sqref="AB22">
    <cfRule type="expression" dxfId="149" priority="114">
      <formula>IF(AND($AC22="Ja",$AB22="Ja"),TRUE,FALSE)</formula>
    </cfRule>
  </conditionalFormatting>
  <conditionalFormatting sqref="X31">
    <cfRule type="expression" dxfId="148" priority="70">
      <formula>$AI31="Hændelsen indtraf ikke"</formula>
    </cfRule>
    <cfRule type="expression" dxfId="147" priority="71">
      <formula>$AI31="Hændelsen indtraf"</formula>
    </cfRule>
  </conditionalFormatting>
  <conditionalFormatting sqref="Y24">
    <cfRule type="cellIs" dxfId="146" priority="105" operator="greaterThan">
      <formula>9.5</formula>
    </cfRule>
    <cfRule type="cellIs" dxfId="145" priority="106" operator="between">
      <formula>0.5</formula>
      <formula>9.5</formula>
    </cfRule>
    <cfRule type="cellIs" dxfId="144" priority="107" operator="lessThan">
      <formula>-0.5</formula>
    </cfRule>
  </conditionalFormatting>
  <conditionalFormatting sqref="Z24">
    <cfRule type="containsText" dxfId="143" priority="103" operator="containsText" text="↓">
      <formula>NOT(ISERROR(SEARCH("↓",Z24)))</formula>
    </cfRule>
    <cfRule type="containsText" dxfId="142" priority="104" operator="containsText" text="↑">
      <formula>NOT(ISERROR(SEARCH("↑",Z24)))</formula>
    </cfRule>
  </conditionalFormatting>
  <conditionalFormatting sqref="AC24">
    <cfRule type="expression" dxfId="141" priority="102">
      <formula>IF(AND($AC24="Ja",$AB24="Ja"),TRUE,FALSE)</formula>
    </cfRule>
  </conditionalFormatting>
  <conditionalFormatting sqref="AA24">
    <cfRule type="expression" dxfId="140" priority="108">
      <formula>IF(AND($J$10="Gennemførsel",$AA24="Realisering"),TRUE,FALSE)</formula>
    </cfRule>
    <cfRule type="expression" dxfId="139" priority="109">
      <formula>IF(AND($J$10="Anskaffelse",$AA24="Gennemførsel"),TRUE,FALSE)</formula>
    </cfRule>
    <cfRule type="expression" dxfId="138" priority="110">
      <formula>IF(AND($J$10="Analyse",$AA24="Anskaffelse"),TRUE,FALSE)</formula>
    </cfRule>
    <cfRule type="expression" dxfId="137" priority="111">
      <formula>$AA24=$J$10</formula>
    </cfRule>
  </conditionalFormatting>
  <conditionalFormatting sqref="C24:H24 J24:AN24">
    <cfRule type="expression" dxfId="136" priority="112">
      <formula>$AI24="Hændelsen indtraf ikke"</formula>
    </cfRule>
    <cfRule type="expression" dxfId="135" priority="113">
      <formula>$AI24="Hændelsen indtraf"</formula>
    </cfRule>
  </conditionalFormatting>
  <conditionalFormatting sqref="I24">
    <cfRule type="expression" dxfId="134" priority="100">
      <formula>$AI24="Hændelsen indtraf ikke"</formula>
    </cfRule>
    <cfRule type="expression" dxfId="133" priority="101">
      <formula>$AI24="Hændelsen indtraf"</formula>
    </cfRule>
  </conditionalFormatting>
  <conditionalFormatting sqref="B24">
    <cfRule type="expression" dxfId="132" priority="98">
      <formula>$AI24="Hændelsen indtraf ikke"</formula>
    </cfRule>
    <cfRule type="expression" dxfId="131" priority="99">
      <formula>$AI24="Hændelsen indtraf"</formula>
    </cfRule>
  </conditionalFormatting>
  <conditionalFormatting sqref="AB24">
    <cfRule type="expression" dxfId="130" priority="97">
      <formula>IF(AND($AC24="Ja",$AB24="Ja"),TRUE,FALSE)</formula>
    </cfRule>
  </conditionalFormatting>
  <conditionalFormatting sqref="Y59">
    <cfRule type="cellIs" dxfId="129" priority="88" operator="greaterThan">
      <formula>9.5</formula>
    </cfRule>
    <cfRule type="cellIs" dxfId="128" priority="89" operator="between">
      <formula>0.5</formula>
      <formula>9.5</formula>
    </cfRule>
    <cfRule type="cellIs" dxfId="127" priority="90" operator="lessThan">
      <formula>-0.5</formula>
    </cfRule>
  </conditionalFormatting>
  <conditionalFormatting sqref="Z59">
    <cfRule type="containsText" dxfId="126" priority="86" operator="containsText" text="↓">
      <formula>NOT(ISERROR(SEARCH("↓",Z59)))</formula>
    </cfRule>
    <cfRule type="containsText" dxfId="125" priority="87" operator="containsText" text="↑">
      <formula>NOT(ISERROR(SEARCH("↑",Z59)))</formula>
    </cfRule>
  </conditionalFormatting>
  <conditionalFormatting sqref="H59:AA59">
    <cfRule type="expression" dxfId="124" priority="91">
      <formula>$AI59="Hændelsen indtraf ikke"</formula>
    </cfRule>
    <cfRule type="expression" dxfId="123" priority="92">
      <formula>$AI59="Hændelsen indtraf"</formula>
    </cfRule>
  </conditionalFormatting>
  <conditionalFormatting sqref="AA31">
    <cfRule type="expression" dxfId="122" priority="82">
      <formula>IF(AND($J$10="Gennemførsel",$AA31="Realisering"),TRUE,FALSE)</formula>
    </cfRule>
    <cfRule type="expression" dxfId="121" priority="83">
      <formula>IF(AND($J$10="Anskaffelse",$AA31="Gennemførsel"),TRUE,FALSE)</formula>
    </cfRule>
    <cfRule type="expression" dxfId="120" priority="84">
      <formula>IF(AND($J$10="Analyse",$AA31="Anskaffelse"),TRUE,FALSE)</formula>
    </cfRule>
    <cfRule type="expression" dxfId="119" priority="85">
      <formula>$AA31=$J$10</formula>
    </cfRule>
  </conditionalFormatting>
  <conditionalFormatting sqref="Z31">
    <cfRule type="containsText" dxfId="118" priority="78" operator="containsText" text="↓">
      <formula>NOT(ISERROR(SEARCH("↓",Z31)))</formula>
    </cfRule>
    <cfRule type="containsText" dxfId="117" priority="79" operator="containsText" text="↑">
      <formula>NOT(ISERROR(SEARCH("↑",Z31)))</formula>
    </cfRule>
  </conditionalFormatting>
  <conditionalFormatting sqref="I31 L31:W31 Z31:AA31">
    <cfRule type="expression" dxfId="116" priority="80">
      <formula>$AI31="Hændelsen indtraf ikke"</formula>
    </cfRule>
    <cfRule type="expression" dxfId="115" priority="81">
      <formula>$AI31="Hændelsen indtraf"</formula>
    </cfRule>
  </conditionalFormatting>
  <conditionalFormatting sqref="H31">
    <cfRule type="expression" dxfId="114" priority="76">
      <formula>$AI31="Hændelsen indtraf ikke"</formula>
    </cfRule>
    <cfRule type="expression" dxfId="113" priority="77">
      <formula>$AI31="Hændelsen indtraf"</formula>
    </cfRule>
  </conditionalFormatting>
  <conditionalFormatting sqref="J31:K31">
    <cfRule type="expression" dxfId="112" priority="74">
      <formula>$AI31="Hændelsen indtraf ikke"</formula>
    </cfRule>
    <cfRule type="expression" dxfId="111" priority="75">
      <formula>$AI31="Hændelsen indtraf"</formula>
    </cfRule>
  </conditionalFormatting>
  <conditionalFormatting sqref="Y31">
    <cfRule type="expression" dxfId="110" priority="72">
      <formula>$AI31="Hændelsen indtraf ikke"</formula>
    </cfRule>
    <cfRule type="expression" dxfId="109" priority="73">
      <formula>$AI31="Hændelsen indtraf"</formula>
    </cfRule>
  </conditionalFormatting>
  <conditionalFormatting sqref="Y38">
    <cfRule type="cellIs" dxfId="108" priority="65" operator="greaterThan">
      <formula>9.5</formula>
    </cfRule>
    <cfRule type="cellIs" dxfId="107" priority="66" operator="between">
      <formula>0.5</formula>
      <formula>9.5</formula>
    </cfRule>
    <cfRule type="cellIs" dxfId="106" priority="67" operator="lessThan">
      <formula>-0.5</formula>
    </cfRule>
  </conditionalFormatting>
  <conditionalFormatting sqref="Y38">
    <cfRule type="expression" dxfId="105" priority="68">
      <formula>$AI38="Hændelsen indtraf ikke"</formula>
    </cfRule>
    <cfRule type="expression" dxfId="104" priority="69">
      <formula>$AI38="Hændelsen indtraf"</formula>
    </cfRule>
  </conditionalFormatting>
  <conditionalFormatting sqref="AB48">
    <cfRule type="expression" dxfId="103" priority="62">
      <formula>IF(AND($AC48="Ja",$AB48="Ja"),TRUE,FALSE)</formula>
    </cfRule>
  </conditionalFormatting>
  <conditionalFormatting sqref="M48:W48 AB48:AL48">
    <cfRule type="expression" dxfId="102" priority="63">
      <formula>$AI48="Hændelsen indtraf ikke"</formula>
    </cfRule>
    <cfRule type="expression" dxfId="101" priority="64">
      <formula>$AI48="Hændelsen indtraf"</formula>
    </cfRule>
  </conditionalFormatting>
  <conditionalFormatting sqref="C48:G48 I48:L48">
    <cfRule type="expression" dxfId="100" priority="60">
      <formula>$AI48="Hændelsen indtraf ikke"</formula>
    </cfRule>
    <cfRule type="expression" dxfId="99" priority="61">
      <formula>$AI48="Hændelsen indtraf"</formula>
    </cfRule>
  </conditionalFormatting>
  <conditionalFormatting sqref="B48">
    <cfRule type="expression" dxfId="98" priority="58">
      <formula>$AI48="Hændelsen indtraf ikke"</formula>
    </cfRule>
    <cfRule type="expression" dxfId="97" priority="59">
      <formula>$AI48="Hændelsen indtraf"</formula>
    </cfRule>
  </conditionalFormatting>
  <conditionalFormatting sqref="AM48">
    <cfRule type="expression" dxfId="96" priority="54">
      <formula>$AI48="Hændelsen indtraf ikke"</formula>
    </cfRule>
    <cfRule type="expression" dxfId="95" priority="55">
      <formula>$AI48="Hændelsen indtraf"</formula>
    </cfRule>
  </conditionalFormatting>
  <conditionalFormatting sqref="AN48">
    <cfRule type="expression" dxfId="94" priority="56">
      <formula>$AI48="Hændelsen indtraf ikke"</formula>
    </cfRule>
    <cfRule type="expression" dxfId="93" priority="57">
      <formula>$AI48="Hændelsen indtraf"</formula>
    </cfRule>
  </conditionalFormatting>
  <conditionalFormatting sqref="H48">
    <cfRule type="expression" dxfId="92" priority="52">
      <formula>$AI48="Hændelsen indtraf ikke"</formula>
    </cfRule>
    <cfRule type="expression" dxfId="91" priority="53">
      <formula>$AI48="Hændelsen indtraf"</formula>
    </cfRule>
  </conditionalFormatting>
  <conditionalFormatting sqref="AA48">
    <cfRule type="expression" dxfId="90" priority="48">
      <formula>IF(AND($J$10="Gennemførsel",$AA48="Realisering"),TRUE,FALSE)</formula>
    </cfRule>
    <cfRule type="expression" dxfId="89" priority="49">
      <formula>IF(AND($J$10="Anskaffelse",$AA48="Gennemførsel"),TRUE,FALSE)</formula>
    </cfRule>
    <cfRule type="expression" dxfId="88" priority="50">
      <formula>IF(AND($J$10="Analyse",$AA48="Anskaffelse"),TRUE,FALSE)</formula>
    </cfRule>
    <cfRule type="expression" dxfId="87" priority="51">
      <formula>$AA48=$J$10</formula>
    </cfRule>
  </conditionalFormatting>
  <conditionalFormatting sqref="AA48">
    <cfRule type="expression" dxfId="86" priority="46">
      <formula>$AI48="Hændelsen indtraf ikke"</formula>
    </cfRule>
    <cfRule type="expression" dxfId="85" priority="47">
      <formula>$AI48="Hændelsen indtraf"</formula>
    </cfRule>
  </conditionalFormatting>
  <conditionalFormatting sqref="Z48">
    <cfRule type="containsText" dxfId="84" priority="42" operator="containsText" text="↓">
      <formula>NOT(ISERROR(SEARCH("↓",Z48)))</formula>
    </cfRule>
    <cfRule type="containsText" dxfId="83" priority="43" operator="containsText" text="↑">
      <formula>NOT(ISERROR(SEARCH("↑",Z48)))</formula>
    </cfRule>
  </conditionalFormatting>
  <conditionalFormatting sqref="Z48">
    <cfRule type="expression" dxfId="82" priority="44">
      <formula>$AI48="Hændelsen indtraf ikke"</formula>
    </cfRule>
    <cfRule type="expression" dxfId="81" priority="45">
      <formula>$AI48="Hændelsen indtraf"</formula>
    </cfRule>
  </conditionalFormatting>
  <conditionalFormatting sqref="Y48">
    <cfRule type="cellIs" dxfId="80" priority="37" operator="greaterThan">
      <formula>9.5</formula>
    </cfRule>
    <cfRule type="cellIs" dxfId="79" priority="38" operator="between">
      <formula>0.5</formula>
      <formula>9.5</formula>
    </cfRule>
    <cfRule type="cellIs" dxfId="78" priority="39" operator="lessThan">
      <formula>-0.5</formula>
    </cfRule>
  </conditionalFormatting>
  <conditionalFormatting sqref="Y48">
    <cfRule type="expression" dxfId="77" priority="40">
      <formula>$AI48="Hændelsen indtraf ikke"</formula>
    </cfRule>
    <cfRule type="expression" dxfId="76" priority="41">
      <formula>$AI48="Hændelsen indtraf"</formula>
    </cfRule>
  </conditionalFormatting>
  <conditionalFormatting sqref="X48">
    <cfRule type="expression" dxfId="75" priority="35">
      <formula>$AI48="Hændelsen indtraf ikke"</formula>
    </cfRule>
    <cfRule type="expression" dxfId="74" priority="36">
      <formula>$AI48="Hændelsen indtraf"</formula>
    </cfRule>
  </conditionalFormatting>
  <conditionalFormatting sqref="I60">
    <cfRule type="expression" dxfId="73" priority="33">
      <formula>$AI60="Hændelsen indtraf ikke"</formula>
    </cfRule>
    <cfRule type="expression" dxfId="72" priority="34">
      <formula>$AI60="Hændelsen indtraf"</formula>
    </cfRule>
  </conditionalFormatting>
  <conditionalFormatting sqref="H60">
    <cfRule type="expression" dxfId="71" priority="31">
      <formula>$AI60="Hændelsen indtraf ikke"</formula>
    </cfRule>
    <cfRule type="expression" dxfId="70" priority="32">
      <formula>$AI60="Hændelsen indtraf"</formula>
    </cfRule>
  </conditionalFormatting>
  <conditionalFormatting sqref="X30">
    <cfRule type="expression" dxfId="69" priority="29">
      <formula>$AI30="Hændelsen indtraf ikke"</formula>
    </cfRule>
    <cfRule type="expression" dxfId="68" priority="30">
      <formula>$AI30="Hændelsen indtraf"</formula>
    </cfRule>
  </conditionalFormatting>
  <conditionalFormatting sqref="Y30">
    <cfRule type="cellIs" dxfId="67" priority="24" operator="greaterThan">
      <formula>9.5</formula>
    </cfRule>
    <cfRule type="cellIs" dxfId="66" priority="25" operator="between">
      <formula>0.5</formula>
      <formula>9.5</formula>
    </cfRule>
    <cfRule type="cellIs" dxfId="65" priority="26" operator="lessThan">
      <formula>-0.5</formula>
    </cfRule>
  </conditionalFormatting>
  <conditionalFormatting sqref="Y30">
    <cfRule type="expression" dxfId="64" priority="27">
      <formula>$AI30="Hændelsen indtraf ikke"</formula>
    </cfRule>
    <cfRule type="expression" dxfId="63" priority="28">
      <formula>$AI30="Hændelsen indtraf"</formula>
    </cfRule>
  </conditionalFormatting>
  <conditionalFormatting sqref="AA30">
    <cfRule type="expression" dxfId="62" priority="22">
      <formula>$AI30="Hændelsen indtraf ikke"</formula>
    </cfRule>
    <cfRule type="expression" dxfId="61" priority="23">
      <formula>$AI30="Hændelsen indtraf"</formula>
    </cfRule>
  </conditionalFormatting>
  <conditionalFormatting sqref="R41">
    <cfRule type="expression" dxfId="52" priority="18">
      <formula>$AI41="Hændelsen indtraf ikke"</formula>
    </cfRule>
    <cfRule type="expression" dxfId="51" priority="19">
      <formula>$AI41="Hændelsen indtraf"</formula>
    </cfRule>
  </conditionalFormatting>
  <conditionalFormatting sqref="Y25">
    <cfRule type="cellIs" dxfId="50" priority="13" operator="greaterThan">
      <formula>9.5</formula>
    </cfRule>
    <cfRule type="cellIs" dxfId="49" priority="14" operator="between">
      <formula>0.5</formula>
      <formula>9.5</formula>
    </cfRule>
    <cfRule type="cellIs" dxfId="48" priority="15" operator="lessThan">
      <formula>-0.5</formula>
    </cfRule>
  </conditionalFormatting>
  <conditionalFormatting sqref="Y25">
    <cfRule type="expression" dxfId="47" priority="16">
      <formula>$AI25="Hændelsen indtraf ikke"</formula>
    </cfRule>
    <cfRule type="expression" dxfId="46" priority="17">
      <formula>$AI25="Hændelsen indtraf"</formula>
    </cfRule>
  </conditionalFormatting>
  <conditionalFormatting sqref="I29">
    <cfRule type="expression" dxfId="35" priority="11">
      <formula>$AI29="Hændelsen indtraf ikke"</formula>
    </cfRule>
    <cfRule type="expression" dxfId="34" priority="12">
      <formula>$AI29="Hændelsen indtraf"</formula>
    </cfRule>
  </conditionalFormatting>
  <conditionalFormatting sqref="L29">
    <cfRule type="expression" dxfId="27" priority="7">
      <formula>$AI29="Hændelsen indtraf ikke"</formula>
    </cfRule>
    <cfRule type="expression" dxfId="26" priority="8">
      <formula>$AI29="Hændelsen indtraf"</formula>
    </cfRule>
  </conditionalFormatting>
  <conditionalFormatting sqref="J29:K29">
    <cfRule type="expression" dxfId="19" priority="3">
      <formula>$AI29="Hændelsen indtraf ikke"</formula>
    </cfRule>
    <cfRule type="expression" dxfId="18" priority="4">
      <formula>$AI29="Hændelsen indtraf"</formula>
    </cfRule>
  </conditionalFormatting>
  <conditionalFormatting sqref="R47:V47">
    <cfRule type="expression" dxfId="3" priority="1">
      <formula>$AI47="Hændelsen indtraf ikke"</formula>
    </cfRule>
    <cfRule type="expression" dxfId="2" priority="2">
      <formula>$AI47="Hændelsen indtraf"</formula>
    </cfRule>
  </conditionalFormatting>
  <dataValidations count="9">
    <dataValidation type="list" allowBlank="1" showInputMessage="1" showErrorMessage="1" sqref="J10:L11">
      <formula1>Vaelgfase</formula1>
    </dataValidation>
    <dataValidation type="list" allowBlank="1" showInputMessage="1" showErrorMessage="1" sqref="J9:L9">
      <formula1>Primaert_formaal</formula1>
    </dataValidation>
    <dataValidation type="list" allowBlank="1" showInputMessage="1" showErrorMessage="1" sqref="R45 S59:W59 N59 S17:W50 N17:N50 R40 R47">
      <formula1>Skala</formula1>
    </dataValidation>
    <dataValidation type="list" allowBlank="1" showInputMessage="1" showErrorMessage="1" sqref="L59 L17:L50">
      <formula1>Risikotype</formula1>
    </dataValidation>
    <dataValidation type="list" allowBlank="1" showInputMessage="1" showErrorMessage="1" sqref="Q59 Q17:Q50">
      <formula1>Status</formula1>
    </dataValidation>
    <dataValidation type="list" allowBlank="1" showInputMessage="1" showErrorMessage="1" sqref="AA59 AA17:AA50">
      <formula1>Fase</formula1>
    </dataValidation>
    <dataValidation type="list" allowBlank="1" showInputMessage="1" showErrorMessage="1" sqref="AB17:AC50 AG17:AG50 E17:E50">
      <formula1>janej</formula1>
    </dataValidation>
    <dataValidation type="list" allowBlank="1" showInputMessage="1" showErrorMessage="1" sqref="AH17:AH50">
      <formula1>Eskalation</formula1>
    </dataValidation>
    <dataValidation type="list" allowBlank="1" showInputMessage="1" showErrorMessage="1" sqref="AI17:AN50">
      <formula1>Tiltag</formula1>
    </dataValidation>
  </dataValidations>
  <pageMargins left="0.25" right="0.25" top="0.75" bottom="0.75" header="0.3" footer="0.3"/>
  <pageSetup paperSize="9" scale="34" fitToHeight="0" orientation="portrait" r:id="rId1"/>
  <colBreaks count="1" manualBreakCount="1">
    <brk id="4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Lister!$C$2:$C$6</xm:f>
          </x14:formula1>
          <xm:sqref>R49 M49 M44 R37:R39 R44 R59 M17:M27 M59 M29:M39 R17:R35</xm:sqref>
        </x14:dataValidation>
        <x14:dataValidation type="list" allowBlank="1" showInputMessage="1" showErrorMessage="1">
          <x14:formula1>
            <xm:f>[2]Lister!#REF!</xm:f>
          </x14:formula1>
          <xm:sqref>M50 R50 R43 M45:M46 R41</xm:sqref>
        </x14:dataValidation>
        <x14:dataValidation type="list" allowBlank="1" showInputMessage="1" showErrorMessage="1">
          <x14:formula1>
            <xm:f>[3]Lister!#REF!</xm:f>
          </x14:formula1>
          <xm:sqref>M40:M43 R36 M28 R46 R42</xm:sqref>
        </x14:dataValidation>
        <x14:dataValidation type="list" allowBlank="1" showInputMessage="1" showErrorMessage="1">
          <x14:formula1>
            <xm:f>[4]Lister!#REF!</xm:f>
          </x14:formula1>
          <xm:sqref>M47</xm:sqref>
        </x14:dataValidation>
        <x14:dataValidation type="list" allowBlank="1" showInputMessage="1" showErrorMessage="1">
          <x14:formula1>
            <xm:f>[5]Lister!#REF!</xm:f>
          </x14:formula1>
          <xm:sqref>R48 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J14"/>
  <sheetViews>
    <sheetView topLeftCell="C1" workbookViewId="0">
      <selection activeCell="E6" sqref="E6"/>
    </sheetView>
  </sheetViews>
  <sheetFormatPr defaultRowHeight="14.25" x14ac:dyDescent="0.2"/>
  <cols>
    <col min="1" max="1" width="30" style="12" customWidth="1"/>
    <col min="2" max="2" width="14.875" style="12" customWidth="1"/>
    <col min="3" max="3" width="14.875" style="13" customWidth="1"/>
    <col min="4" max="4" width="14.875" style="12" customWidth="1"/>
    <col min="5" max="5" width="27.375" style="12" customWidth="1"/>
    <col min="6" max="7" width="14.875" style="12" customWidth="1"/>
    <col min="8" max="8" width="17.5" style="12" customWidth="1"/>
    <col min="9" max="9" width="9" style="12"/>
    <col min="10" max="10" width="22.125" style="12" customWidth="1"/>
    <col min="11" max="16384" width="9" style="12"/>
  </cols>
  <sheetData>
    <row r="1" spans="1:10" ht="15" x14ac:dyDescent="0.25">
      <c r="A1" s="10" t="s">
        <v>17</v>
      </c>
      <c r="B1" s="10" t="s">
        <v>12</v>
      </c>
      <c r="C1" s="11" t="s">
        <v>5</v>
      </c>
      <c r="D1" s="10" t="s">
        <v>7</v>
      </c>
      <c r="E1" s="10" t="s">
        <v>2</v>
      </c>
      <c r="F1" s="10" t="s">
        <v>44</v>
      </c>
      <c r="G1" s="10" t="s">
        <v>45</v>
      </c>
      <c r="H1" s="10" t="s">
        <v>59</v>
      </c>
      <c r="I1" s="10" t="s">
        <v>99</v>
      </c>
      <c r="J1" s="10" t="s">
        <v>110</v>
      </c>
    </row>
    <row r="2" spans="1:10" ht="42.75" x14ac:dyDescent="0.2">
      <c r="A2" s="12" t="s">
        <v>65</v>
      </c>
      <c r="B2" s="12" t="s">
        <v>13</v>
      </c>
      <c r="C2" s="13">
        <v>1</v>
      </c>
      <c r="D2" s="12" t="s">
        <v>8</v>
      </c>
      <c r="E2" s="12" t="s">
        <v>33</v>
      </c>
      <c r="F2" s="63" t="s">
        <v>124</v>
      </c>
      <c r="G2" s="12" t="s">
        <v>46</v>
      </c>
      <c r="H2" s="12" t="s">
        <v>21</v>
      </c>
      <c r="I2" s="12" t="s">
        <v>98</v>
      </c>
      <c r="J2" s="12" t="s">
        <v>111</v>
      </c>
    </row>
    <row r="3" spans="1:10" x14ac:dyDescent="0.2">
      <c r="A3" s="12" t="s">
        <v>105</v>
      </c>
      <c r="B3" s="12" t="s">
        <v>14</v>
      </c>
      <c r="C3" s="13">
        <v>2</v>
      </c>
      <c r="D3" s="12" t="s">
        <v>9</v>
      </c>
      <c r="E3" s="12" t="s">
        <v>84</v>
      </c>
      <c r="F3" s="12" t="s">
        <v>73</v>
      </c>
      <c r="G3" s="12" t="s">
        <v>47</v>
      </c>
      <c r="H3" s="12" t="s">
        <v>60</v>
      </c>
      <c r="J3" s="12" t="s">
        <v>112</v>
      </c>
    </row>
    <row r="4" spans="1:10" x14ac:dyDescent="0.2">
      <c r="A4" s="12" t="s">
        <v>67</v>
      </c>
      <c r="B4" s="12" t="s">
        <v>15</v>
      </c>
      <c r="C4" s="13">
        <v>3</v>
      </c>
      <c r="D4" s="12" t="s">
        <v>10</v>
      </c>
      <c r="E4" s="12" t="s">
        <v>85</v>
      </c>
      <c r="F4" s="12" t="s">
        <v>13</v>
      </c>
      <c r="H4" s="12" t="s">
        <v>81</v>
      </c>
      <c r="J4" s="12" t="s">
        <v>113</v>
      </c>
    </row>
    <row r="5" spans="1:10" ht="28.5" x14ac:dyDescent="0.2">
      <c r="A5" s="12" t="s">
        <v>106</v>
      </c>
      <c r="B5" s="12" t="s">
        <v>16</v>
      </c>
      <c r="C5" s="13">
        <v>4</v>
      </c>
      <c r="F5" s="12" t="s">
        <v>14</v>
      </c>
      <c r="H5" s="12" t="s">
        <v>78</v>
      </c>
      <c r="J5" s="12" t="s">
        <v>130</v>
      </c>
    </row>
    <row r="6" spans="1:10" x14ac:dyDescent="0.2">
      <c r="A6" s="12" t="s">
        <v>66</v>
      </c>
      <c r="B6" s="65" t="s">
        <v>125</v>
      </c>
      <c r="C6" s="13">
        <v>5</v>
      </c>
      <c r="F6" s="12" t="s">
        <v>15</v>
      </c>
      <c r="H6" s="12" t="s">
        <v>79</v>
      </c>
    </row>
    <row r="7" spans="1:10" ht="12.75" customHeight="1" x14ac:dyDescent="0.2">
      <c r="B7" s="12" t="s">
        <v>118</v>
      </c>
      <c r="C7" s="13">
        <v>-1</v>
      </c>
      <c r="F7" s="12" t="s">
        <v>16</v>
      </c>
      <c r="H7" s="12" t="s">
        <v>80</v>
      </c>
    </row>
    <row r="8" spans="1:10" ht="12.75" customHeight="1" x14ac:dyDescent="0.2">
      <c r="B8" s="12" t="s">
        <v>119</v>
      </c>
      <c r="C8" s="13">
        <v>-2</v>
      </c>
      <c r="F8" s="64" t="s">
        <v>123</v>
      </c>
      <c r="H8" s="12" t="s">
        <v>100</v>
      </c>
    </row>
    <row r="9" spans="1:10" ht="28.5" x14ac:dyDescent="0.2">
      <c r="B9" s="12" t="s">
        <v>120</v>
      </c>
      <c r="C9" s="13">
        <v>-3</v>
      </c>
      <c r="F9" s="12" t="s">
        <v>117</v>
      </c>
    </row>
    <row r="10" spans="1:10" ht="28.5" x14ac:dyDescent="0.2">
      <c r="B10" s="12" t="s">
        <v>121</v>
      </c>
      <c r="C10" s="13">
        <v>-4</v>
      </c>
      <c r="F10" s="12" t="s">
        <v>118</v>
      </c>
    </row>
    <row r="11" spans="1:10" ht="28.5" x14ac:dyDescent="0.2">
      <c r="B11" s="12" t="s">
        <v>122</v>
      </c>
      <c r="C11" s="13">
        <v>-5</v>
      </c>
      <c r="F11" s="12" t="s">
        <v>119</v>
      </c>
    </row>
    <row r="12" spans="1:10" x14ac:dyDescent="0.2">
      <c r="F12" s="12" t="s">
        <v>120</v>
      </c>
    </row>
    <row r="13" spans="1:10" x14ac:dyDescent="0.2">
      <c r="F13" s="12" t="s">
        <v>121</v>
      </c>
    </row>
    <row r="14" spans="1:10" ht="28.5" x14ac:dyDescent="0.2">
      <c r="F14" s="12" t="s">
        <v>122</v>
      </c>
    </row>
  </sheetData>
  <phoneticPr fontId="1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B27"/>
  <sheetViews>
    <sheetView topLeftCell="A4" workbookViewId="0">
      <selection activeCell="A28" sqref="A28"/>
    </sheetView>
  </sheetViews>
  <sheetFormatPr defaultRowHeight="14.25" x14ac:dyDescent="0.2"/>
  <sheetData>
    <row r="3" spans="1:2" x14ac:dyDescent="0.2">
      <c r="A3" t="s">
        <v>27</v>
      </c>
    </row>
    <row r="4" spans="1:2" x14ac:dyDescent="0.2">
      <c r="A4" t="s">
        <v>22</v>
      </c>
      <c r="B4" t="s">
        <v>23</v>
      </c>
    </row>
    <row r="5" spans="1:2" x14ac:dyDescent="0.2">
      <c r="A5" t="s">
        <v>24</v>
      </c>
    </row>
    <row r="6" spans="1:2" x14ac:dyDescent="0.2">
      <c r="A6" t="s">
        <v>25</v>
      </c>
    </row>
    <row r="7" spans="1:2" x14ac:dyDescent="0.2">
      <c r="A7" t="s">
        <v>26</v>
      </c>
    </row>
    <row r="8" spans="1:2" x14ac:dyDescent="0.2">
      <c r="A8" t="s">
        <v>28</v>
      </c>
    </row>
    <row r="9" spans="1:2" x14ac:dyDescent="0.2">
      <c r="A9" t="s">
        <v>29</v>
      </c>
    </row>
    <row r="10" spans="1:2" x14ac:dyDescent="0.2">
      <c r="A10" t="s">
        <v>30</v>
      </c>
    </row>
    <row r="12" spans="1:2" x14ac:dyDescent="0.2">
      <c r="A12" t="s">
        <v>31</v>
      </c>
    </row>
    <row r="13" spans="1:2" x14ac:dyDescent="0.2">
      <c r="A13" t="s">
        <v>32</v>
      </c>
    </row>
    <row r="14" spans="1:2" x14ac:dyDescent="0.2">
      <c r="A14" t="s">
        <v>36</v>
      </c>
    </row>
    <row r="15" spans="1:2" x14ac:dyDescent="0.2">
      <c r="A15" t="s">
        <v>49</v>
      </c>
    </row>
    <row r="16" spans="1:2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6" spans="1:1" x14ac:dyDescent="0.2">
      <c r="A26" t="s">
        <v>128</v>
      </c>
    </row>
    <row r="27" spans="1:1" x14ac:dyDescent="0.2">
      <c r="A27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4"/>
  <sheetViews>
    <sheetView topLeftCell="A7" workbookViewId="0">
      <selection activeCell="I28" sqref="I28"/>
    </sheetView>
  </sheetViews>
  <sheetFormatPr defaultRowHeight="14.25" x14ac:dyDescent="0.2"/>
  <cols>
    <col min="1" max="1" width="1.5" style="6" customWidth="1"/>
    <col min="2" max="2" width="6" style="2" customWidth="1"/>
    <col min="3" max="3" width="2.875" style="1" customWidth="1"/>
    <col min="4" max="4" width="2.875" style="2" customWidth="1"/>
    <col min="5" max="6" width="5.25" style="2" customWidth="1"/>
    <col min="7" max="7" width="6.75" style="2" customWidth="1"/>
    <col min="8" max="8" width="5.25" style="2" customWidth="1"/>
    <col min="9" max="9" width="80.625" style="2" customWidth="1"/>
    <col min="10" max="10" width="2.125" style="2" customWidth="1"/>
    <col min="11" max="12" width="9" style="14"/>
    <col min="13" max="20" width="9" style="1"/>
    <col min="21" max="30" width="9" style="6"/>
    <col min="31" max="16384" width="9" style="1"/>
  </cols>
  <sheetData>
    <row r="1" spans="1:30" s="6" customFormat="1" ht="17.25" customHeight="1" x14ac:dyDescent="0.2">
      <c r="B1" s="5"/>
      <c r="C1" s="19"/>
      <c r="D1" s="5"/>
      <c r="E1" s="5"/>
      <c r="F1" s="5"/>
      <c r="G1" s="5"/>
      <c r="H1" s="5"/>
      <c r="I1" s="5"/>
      <c r="J1" s="5"/>
    </row>
    <row r="2" spans="1:30" s="6" customFormat="1" ht="39" x14ac:dyDescent="0.6">
      <c r="B2" s="62" t="s">
        <v>131</v>
      </c>
      <c r="D2" s="5"/>
      <c r="E2" s="5"/>
      <c r="F2" s="5"/>
      <c r="G2" s="5"/>
      <c r="H2" s="5"/>
      <c r="I2" s="5"/>
      <c r="J2" s="5"/>
    </row>
    <row r="3" spans="1:30" s="6" customFormat="1" ht="17.25" customHeight="1" x14ac:dyDescent="0.2">
      <c r="C3" s="19"/>
      <c r="D3" s="5"/>
      <c r="E3" s="5"/>
      <c r="F3" s="5"/>
      <c r="G3" s="5"/>
      <c r="H3" s="5"/>
      <c r="I3" s="5"/>
      <c r="J3" s="5"/>
    </row>
    <row r="4" spans="1:30" ht="26.25" customHeight="1" x14ac:dyDescent="0.2">
      <c r="B4" s="1"/>
      <c r="C4" s="61"/>
      <c r="D4" s="21"/>
      <c r="E4" s="17"/>
      <c r="F4" s="17"/>
      <c r="G4" s="17"/>
      <c r="H4" s="17"/>
      <c r="I4" s="17"/>
      <c r="J4" s="5"/>
      <c r="M4" s="6"/>
      <c r="N4" s="6"/>
      <c r="O4" s="6"/>
      <c r="P4" s="6"/>
      <c r="Q4" s="6"/>
      <c r="R4" s="6"/>
      <c r="S4" s="6"/>
      <c r="T4" s="6"/>
    </row>
    <row r="5" spans="1:30" ht="15" thickBot="1" x14ac:dyDescent="0.25">
      <c r="B5" s="7"/>
      <c r="C5" s="23"/>
      <c r="D5" s="18"/>
      <c r="E5" s="18"/>
      <c r="F5" s="18"/>
      <c r="G5" s="18"/>
      <c r="H5" s="18"/>
      <c r="I5" s="18"/>
      <c r="J5" s="15"/>
      <c r="M5" s="6"/>
      <c r="N5" s="6"/>
      <c r="O5" s="6"/>
      <c r="P5" s="6"/>
      <c r="Q5" s="6"/>
      <c r="R5" s="6"/>
      <c r="S5" s="6"/>
      <c r="T5" s="6"/>
    </row>
    <row r="6" spans="1:30" s="3" customFormat="1" ht="12.75" customHeight="1" x14ac:dyDescent="0.2">
      <c r="A6" s="8"/>
      <c r="B6" s="326" t="s">
        <v>62</v>
      </c>
      <c r="C6" s="327"/>
      <c r="D6" s="327"/>
      <c r="E6" s="327"/>
      <c r="F6" s="327"/>
      <c r="G6" s="327"/>
      <c r="H6" s="327"/>
      <c r="I6" s="328"/>
      <c r="J6" s="66"/>
    </row>
    <row r="7" spans="1:30" s="4" customFormat="1" ht="22.5" customHeight="1" x14ac:dyDescent="0.2">
      <c r="A7" s="9"/>
      <c r="B7" s="329" t="s">
        <v>72</v>
      </c>
      <c r="C7" s="330" t="s">
        <v>101</v>
      </c>
      <c r="D7" s="330" t="s">
        <v>11</v>
      </c>
      <c r="E7" s="330" t="s">
        <v>75</v>
      </c>
      <c r="F7" s="330" t="s">
        <v>74</v>
      </c>
      <c r="G7" s="330" t="s">
        <v>77</v>
      </c>
      <c r="H7" s="331" t="s">
        <v>76</v>
      </c>
      <c r="I7" s="325" t="s">
        <v>63</v>
      </c>
      <c r="J7" s="76"/>
    </row>
    <row r="8" spans="1:30" s="4" customFormat="1" ht="47.25" customHeight="1" x14ac:dyDescent="0.2">
      <c r="A8" s="9"/>
      <c r="B8" s="329"/>
      <c r="C8" s="330"/>
      <c r="D8" s="330"/>
      <c r="E8" s="330"/>
      <c r="F8" s="330"/>
      <c r="G8" s="330"/>
      <c r="H8" s="331"/>
      <c r="I8" s="325"/>
      <c r="J8" s="76"/>
    </row>
    <row r="9" spans="1:30" x14ac:dyDescent="0.2">
      <c r="B9" s="67" t="e">
        <f>Risikoanalyse!#REF!</f>
        <v>#REF!</v>
      </c>
      <c r="C9" s="68" t="e">
        <f>IF(ISBLANK(Risikoanalyse!#REF!), " ", Risikoanalyse!#REF!)</f>
        <v>#REF!</v>
      </c>
      <c r="D9" s="68" t="e">
        <f>IF(ISBLANK(Risikoanalyse!#REF!), " ", Risikoanalyse!#REF!)</f>
        <v>#REF!</v>
      </c>
      <c r="E9" s="68" t="e">
        <f>IF(ISBLANK(Risikoanalyse!#REF!), " ", Risikoanalyse!#REF!)</f>
        <v>#REF!</v>
      </c>
      <c r="F9" s="68" t="e">
        <f>IF(ISBLANK(Risikoanalyse!#REF!), " ", Risikoanalyse!#REF!)</f>
        <v>#REF!</v>
      </c>
      <c r="G9" s="68" t="e">
        <f>IF(ISBLANK(Risikoanalyse!#REF!), " ", Risikoanalyse!#REF!)</f>
        <v>#REF!</v>
      </c>
      <c r="H9" s="68" t="e">
        <f>IF(ISBLANK(Risikoanalyse!#REF!), " ", Risikoanalyse!#REF!)</f>
        <v>#REF!</v>
      </c>
      <c r="I9" s="69"/>
      <c r="J9" s="77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B10" s="70" t="e">
        <f>Risikoanalyse!#REF!</f>
        <v>#REF!</v>
      </c>
      <c r="C10" s="71" t="e">
        <f>IF(ISBLANK(Risikoanalyse!#REF!), " ", Risikoanalyse!#REF!)</f>
        <v>#REF!</v>
      </c>
      <c r="D10" s="71" t="e">
        <f>IF(ISBLANK(Risikoanalyse!#REF!), " ", Risikoanalyse!#REF!)</f>
        <v>#REF!</v>
      </c>
      <c r="E10" s="71" t="e">
        <f>IF(ISBLANK(Risikoanalyse!#REF!), " ", Risikoanalyse!#REF!)</f>
        <v>#REF!</v>
      </c>
      <c r="F10" s="71" t="e">
        <f>IF(ISBLANK(Risikoanalyse!#REF!), " ", Risikoanalyse!#REF!)</f>
        <v>#REF!</v>
      </c>
      <c r="G10" s="71" t="e">
        <f>IF(ISBLANK(Risikoanalyse!#REF!), " ", Risikoanalyse!#REF!)</f>
        <v>#REF!</v>
      </c>
      <c r="H10" s="71" t="e">
        <f>IF(ISBLANK(Risikoanalyse!#REF!), " ", Risikoanalyse!#REF!)</f>
        <v>#REF!</v>
      </c>
      <c r="I10" s="72"/>
      <c r="J10" s="77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B11" s="67" t="str">
        <f>Risikoanalyse!B19</f>
        <v>A1</v>
      </c>
      <c r="C11" s="68" t="str">
        <f>IF(ISBLANK(Risikoanalyse!AI19), " ", Risikoanalyse!AI19)</f>
        <v xml:space="preserve"> </v>
      </c>
      <c r="D11" s="68" t="str">
        <f>IF(ISBLANK(Risikoanalyse!AJ19), " ", Risikoanalyse!AJ19)</f>
        <v xml:space="preserve"> </v>
      </c>
      <c r="E11" s="68" t="str">
        <f>IF(ISBLANK(Risikoanalyse!AK19), " ", Risikoanalyse!AK19)</f>
        <v xml:space="preserve"> </v>
      </c>
      <c r="F11" s="68" t="str">
        <f>IF(ISBLANK(Risikoanalyse!AL19), " ", Risikoanalyse!AL19)</f>
        <v>X</v>
      </c>
      <c r="G11" s="68" t="str">
        <f>IF(ISBLANK(Risikoanalyse!AM19), " ", Risikoanalyse!AM19)</f>
        <v>X</v>
      </c>
      <c r="H11" s="68" t="str">
        <f>IF(ISBLANK(Risikoanalyse!AN19), " ", Risikoanalyse!AN19)</f>
        <v xml:space="preserve"> </v>
      </c>
      <c r="I11" s="81"/>
      <c r="J11" s="77"/>
      <c r="K11" s="1"/>
      <c r="L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customHeight="1" x14ac:dyDescent="0.2">
      <c r="B12" s="70" t="str">
        <f>Risikoanalyse!B20</f>
        <v>A2</v>
      </c>
      <c r="C12" s="71" t="str">
        <f>IF(ISBLANK(Risikoanalyse!AI20), " ", Risikoanalyse!AI20)</f>
        <v xml:space="preserve"> </v>
      </c>
      <c r="D12" s="71" t="str">
        <f>IF(ISBLANK(Risikoanalyse!AJ20), " ", Risikoanalyse!AJ20)</f>
        <v>X</v>
      </c>
      <c r="E12" s="71" t="str">
        <f>IF(ISBLANK(Risikoanalyse!AK20), " ", Risikoanalyse!AK20)</f>
        <v xml:space="preserve"> </v>
      </c>
      <c r="F12" s="71" t="str">
        <f>IF(ISBLANK(Risikoanalyse!AL20), " ", Risikoanalyse!AL20)</f>
        <v xml:space="preserve"> </v>
      </c>
      <c r="G12" s="71" t="str">
        <f>IF(ISBLANK(Risikoanalyse!AM20), " ", Risikoanalyse!AM20)</f>
        <v xml:space="preserve"> </v>
      </c>
      <c r="H12" s="71" t="str">
        <f>IF(ISBLANK(Risikoanalyse!AN20), " ", Risikoanalyse!AN20)</f>
        <v xml:space="preserve"> </v>
      </c>
      <c r="I12" s="72"/>
      <c r="J12" s="77"/>
      <c r="K12" s="1"/>
      <c r="L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B13" s="67" t="str">
        <f>Risikoanalyse!B21</f>
        <v>A4</v>
      </c>
      <c r="C13" s="68" t="str">
        <f>IF(ISBLANK(Risikoanalyse!AI21), " ", Risikoanalyse!AI21)</f>
        <v xml:space="preserve"> </v>
      </c>
      <c r="D13" s="68" t="str">
        <f>IF(ISBLANK(Risikoanalyse!AJ21), " ", Risikoanalyse!AJ21)</f>
        <v xml:space="preserve"> </v>
      </c>
      <c r="E13" s="68" t="str">
        <f>IF(ISBLANK(Risikoanalyse!AK21), " ", Risikoanalyse!AK21)</f>
        <v xml:space="preserve"> </v>
      </c>
      <c r="F13" s="68" t="str">
        <f>IF(ISBLANK(Risikoanalyse!AL21), " ", Risikoanalyse!AL21)</f>
        <v>X</v>
      </c>
      <c r="G13" s="68" t="str">
        <f>IF(ISBLANK(Risikoanalyse!AM21), " ", Risikoanalyse!AM21)</f>
        <v xml:space="preserve"> </v>
      </c>
      <c r="H13" s="68" t="str">
        <f>IF(ISBLANK(Risikoanalyse!AN21), " ", Risikoanalyse!AN21)</f>
        <v xml:space="preserve"> </v>
      </c>
      <c r="I13" s="69"/>
      <c r="J13" s="77"/>
      <c r="K13" s="1"/>
      <c r="L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B14" s="70" t="str">
        <f>Risikoanalyse!B22</f>
        <v>A6</v>
      </c>
      <c r="C14" s="71" t="str">
        <f>IF(ISBLANK(Risikoanalyse!AI22), " ", Risikoanalyse!AI22)</f>
        <v xml:space="preserve"> </v>
      </c>
      <c r="D14" s="71" t="str">
        <f>IF(ISBLANK(Risikoanalyse!AJ22), " ", Risikoanalyse!AJ22)</f>
        <v xml:space="preserve"> </v>
      </c>
      <c r="E14" s="71" t="str">
        <f>IF(ISBLANK(Risikoanalyse!AK22), " ", Risikoanalyse!AK22)</f>
        <v xml:space="preserve"> </v>
      </c>
      <c r="F14" s="71" t="str">
        <f>IF(ISBLANK(Risikoanalyse!AL22), " ", Risikoanalyse!AL22)</f>
        <v>X</v>
      </c>
      <c r="G14" s="71" t="str">
        <f>IF(ISBLANK(Risikoanalyse!AM22), " ", Risikoanalyse!AM22)</f>
        <v xml:space="preserve"> </v>
      </c>
      <c r="H14" s="71" t="str">
        <f>IF(ISBLANK(Risikoanalyse!AN22), " ", Risikoanalyse!AN22)</f>
        <v xml:space="preserve"> </v>
      </c>
      <c r="I14" s="72"/>
      <c r="J14" s="77"/>
      <c r="K14" s="1"/>
      <c r="L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B15" s="67"/>
      <c r="C15" s="68"/>
      <c r="D15" s="68"/>
      <c r="E15" s="68"/>
      <c r="F15" s="68"/>
      <c r="G15" s="68"/>
      <c r="H15" s="68"/>
      <c r="I15" s="69"/>
      <c r="J15" s="77"/>
      <c r="K15" s="1"/>
      <c r="L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"/>
      <c r="B16" s="70" t="str">
        <f>Risikoanalyse!B23</f>
        <v>A7</v>
      </c>
      <c r="C16" s="71" t="str">
        <f>IF(ISBLANK(Risikoanalyse!AI23), " ", Risikoanalyse!AI23)</f>
        <v xml:space="preserve"> </v>
      </c>
      <c r="D16" s="71" t="str">
        <f>IF(ISBLANK(Risikoanalyse!AJ23), " ", Risikoanalyse!AJ23)</f>
        <v>X</v>
      </c>
      <c r="E16" s="71" t="str">
        <f>IF(ISBLANK(Risikoanalyse!AK23), " ", Risikoanalyse!AK23)</f>
        <v xml:space="preserve"> </v>
      </c>
      <c r="F16" s="71" t="str">
        <f>IF(ISBLANK(Risikoanalyse!AL23), " ", Risikoanalyse!AL23)</f>
        <v xml:space="preserve"> </v>
      </c>
      <c r="G16" s="71" t="str">
        <f>IF(ISBLANK(Risikoanalyse!AM23), " ", Risikoanalyse!AM23)</f>
        <v xml:space="preserve"> </v>
      </c>
      <c r="H16" s="71" t="str">
        <f>IF(ISBLANK(Risikoanalyse!AN23), " ", Risikoanalyse!AN23)</f>
        <v xml:space="preserve"> </v>
      </c>
      <c r="I16" s="72"/>
      <c r="J16" s="77"/>
      <c r="K16" s="1"/>
      <c r="L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"/>
      <c r="B17" s="70"/>
      <c r="C17" s="71"/>
      <c r="D17" s="71"/>
      <c r="E17" s="71"/>
      <c r="F17" s="71"/>
      <c r="G17" s="71"/>
      <c r="H17" s="71"/>
      <c r="I17" s="72"/>
      <c r="J17" s="77"/>
      <c r="K17" s="1"/>
      <c r="L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"/>
      <c r="B18" s="67" t="str">
        <f>Risikoanalyse!B26</f>
        <v>A11</v>
      </c>
      <c r="C18" s="68" t="str">
        <f>IF(ISBLANK(Risikoanalyse!AI26), " ", Risikoanalyse!AI26)</f>
        <v xml:space="preserve"> </v>
      </c>
      <c r="D18" s="68" t="str">
        <f>IF(ISBLANK(Risikoanalyse!AJ26), " ", Risikoanalyse!AJ26)</f>
        <v xml:space="preserve"> </v>
      </c>
      <c r="E18" s="68" t="str">
        <f>IF(ISBLANK(Risikoanalyse!AK26), " ", Risikoanalyse!AK26)</f>
        <v xml:space="preserve"> </v>
      </c>
      <c r="F18" s="68" t="str">
        <f>IF(ISBLANK(Risikoanalyse!AL26), " ", Risikoanalyse!AL26)</f>
        <v xml:space="preserve"> </v>
      </c>
      <c r="G18" s="68" t="str">
        <f>IF(ISBLANK(Risikoanalyse!AM26), " ", Risikoanalyse!AM26)</f>
        <v xml:space="preserve"> </v>
      </c>
      <c r="H18" s="68" t="str">
        <f>IF(ISBLANK(Risikoanalyse!AN26), " ", Risikoanalyse!AN26)</f>
        <v xml:space="preserve"> </v>
      </c>
      <c r="I18" s="69"/>
      <c r="J18" s="77"/>
      <c r="K18" s="1"/>
      <c r="L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"/>
      <c r="B19" s="70"/>
      <c r="C19" s="71"/>
      <c r="D19" s="71"/>
      <c r="E19" s="71"/>
      <c r="F19" s="71"/>
      <c r="G19" s="71"/>
      <c r="H19" s="71"/>
      <c r="I19" s="72"/>
      <c r="J19" s="77"/>
      <c r="K19" s="1"/>
      <c r="L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2.5" x14ac:dyDescent="0.2">
      <c r="A20" s="1"/>
      <c r="B20" s="67" t="s">
        <v>218</v>
      </c>
      <c r="C20" s="68"/>
      <c r="D20" s="68"/>
      <c r="E20" s="68"/>
      <c r="F20" s="68" t="s">
        <v>98</v>
      </c>
      <c r="G20" s="68"/>
      <c r="H20" s="68"/>
      <c r="I20" s="334" t="s">
        <v>274</v>
      </c>
      <c r="J20" s="77"/>
      <c r="K20" s="1"/>
      <c r="L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"/>
      <c r="B21" s="70" t="s">
        <v>219</v>
      </c>
      <c r="C21" s="71"/>
      <c r="D21" s="71"/>
      <c r="E21" s="71"/>
      <c r="F21" s="71"/>
      <c r="G21" s="71"/>
      <c r="H21" s="71"/>
      <c r="I21" s="72" t="s">
        <v>285</v>
      </c>
      <c r="J21" s="77"/>
      <c r="K21" s="1"/>
      <c r="L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"/>
      <c r="B22" s="67" t="s">
        <v>223</v>
      </c>
      <c r="C22" s="68"/>
      <c r="D22" s="68" t="s">
        <v>98</v>
      </c>
      <c r="E22" s="68"/>
      <c r="F22" s="68" t="s">
        <v>98</v>
      </c>
      <c r="G22" s="68"/>
      <c r="H22" s="68"/>
      <c r="I22" s="334" t="s">
        <v>275</v>
      </c>
      <c r="J22" s="77"/>
      <c r="K22" s="1"/>
      <c r="L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"/>
      <c r="B23" s="70" t="str">
        <f>Risikoanalyse!B33</f>
        <v>B1</v>
      </c>
      <c r="C23" s="71" t="str">
        <f>IF(ISBLANK(Risikoanalyse!AI33), " ", Risikoanalyse!AI33)</f>
        <v xml:space="preserve"> </v>
      </c>
      <c r="D23" s="71" t="str">
        <f>IF(ISBLANK(Risikoanalyse!AJ33), " ", Risikoanalyse!AJ33)</f>
        <v xml:space="preserve"> </v>
      </c>
      <c r="E23" s="71" t="str">
        <f>IF(ISBLANK(Risikoanalyse!AK33), " ", Risikoanalyse!AK33)</f>
        <v xml:space="preserve"> </v>
      </c>
      <c r="F23" s="71" t="str">
        <f>IF(ISBLANK(Risikoanalyse!AL33), " ", Risikoanalyse!AL33)</f>
        <v>X</v>
      </c>
      <c r="G23" s="71" t="str">
        <f>IF(ISBLANK(Risikoanalyse!AM33), " ", Risikoanalyse!AM33)</f>
        <v>X</v>
      </c>
      <c r="H23" s="71" t="str">
        <f>IF(ISBLANK(Risikoanalyse!AN33), " ", Risikoanalyse!AN33)</f>
        <v xml:space="preserve"> </v>
      </c>
      <c r="I23" s="72"/>
      <c r="J23" s="77"/>
      <c r="K23" s="1"/>
      <c r="L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"/>
      <c r="B24" s="67" t="str">
        <f>Risikoanalyse!B38</f>
        <v>B5</v>
      </c>
      <c r="C24" s="68" t="str">
        <f>IF(ISBLANK(Risikoanalyse!AI38), " ", Risikoanalyse!AI38)</f>
        <v xml:space="preserve"> </v>
      </c>
      <c r="D24" s="68" t="str">
        <f>IF(ISBLANK(Risikoanalyse!AJ38), " ", Risikoanalyse!AJ38)</f>
        <v xml:space="preserve"> </v>
      </c>
      <c r="E24" s="68" t="str">
        <f>IF(ISBLANK(Risikoanalyse!AK38), " ", Risikoanalyse!AK38)</f>
        <v xml:space="preserve"> </v>
      </c>
      <c r="F24" s="68" t="str">
        <f>IF(ISBLANK(Risikoanalyse!AL38), " ", Risikoanalyse!AL38)</f>
        <v>X</v>
      </c>
      <c r="G24" s="68" t="str">
        <f>IF(ISBLANK(Risikoanalyse!AM38), " ", Risikoanalyse!AM38)</f>
        <v>X</v>
      </c>
      <c r="H24" s="68" t="str">
        <f>IF(ISBLANK(Risikoanalyse!AN38), " ", Risikoanalyse!AN38)</f>
        <v xml:space="preserve"> </v>
      </c>
      <c r="I24" s="69"/>
      <c r="J24" s="77"/>
      <c r="K24" s="1"/>
      <c r="L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"/>
      <c r="B25" s="67"/>
      <c r="C25" s="68"/>
      <c r="D25" s="68"/>
      <c r="E25" s="68"/>
      <c r="F25" s="68"/>
      <c r="G25" s="68"/>
      <c r="H25" s="68"/>
      <c r="I25" s="69"/>
      <c r="J25" s="77"/>
      <c r="K25" s="1"/>
      <c r="L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"/>
      <c r="B26" s="70"/>
      <c r="C26" s="71"/>
      <c r="D26" s="71"/>
      <c r="E26" s="71"/>
      <c r="F26" s="71"/>
      <c r="G26" s="71"/>
      <c r="H26" s="71"/>
      <c r="I26" s="72"/>
      <c r="J26" s="77"/>
      <c r="K26" s="1"/>
      <c r="L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"/>
      <c r="B27" s="67" t="s">
        <v>212</v>
      </c>
      <c r="C27" s="68"/>
      <c r="D27" s="68"/>
      <c r="E27" s="68"/>
      <c r="F27" s="68"/>
      <c r="G27" s="68"/>
      <c r="H27" s="68"/>
      <c r="I27" s="334" t="s">
        <v>277</v>
      </c>
      <c r="J27" s="77"/>
      <c r="K27" s="1"/>
      <c r="L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"/>
      <c r="B28" s="70" t="s">
        <v>209</v>
      </c>
      <c r="C28" s="71"/>
      <c r="D28" s="71"/>
      <c r="E28" s="71"/>
      <c r="F28" s="71" t="s">
        <v>98</v>
      </c>
      <c r="G28" s="71"/>
      <c r="H28" s="71"/>
      <c r="I28" s="72"/>
      <c r="J28" s="77"/>
      <c r="K28" s="1"/>
      <c r="L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"/>
      <c r="B29" s="67" t="s">
        <v>245</v>
      </c>
      <c r="C29" s="68"/>
      <c r="D29" s="68"/>
      <c r="E29" s="68"/>
      <c r="F29" s="68" t="s">
        <v>98</v>
      </c>
      <c r="G29" s="68"/>
      <c r="H29" s="68"/>
      <c r="I29" s="334"/>
      <c r="J29" s="77"/>
      <c r="K29" s="1"/>
      <c r="L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 thickBot="1" x14ac:dyDescent="0.25">
      <c r="A30" s="1"/>
      <c r="B30" s="73"/>
      <c r="C30" s="74" t="str">
        <f>IF(ISBLANK(Risikoanalyse!AI39), " ", Risikoanalyse!AI39)</f>
        <v xml:space="preserve"> </v>
      </c>
      <c r="D30" s="74" t="str">
        <f>IF(ISBLANK(Risikoanalyse!AJ39), " ", Risikoanalyse!AJ39)</f>
        <v xml:space="preserve"> </v>
      </c>
      <c r="E30" s="74" t="str">
        <f>IF(ISBLANK(Risikoanalyse!AK39), " ", Risikoanalyse!AK39)</f>
        <v xml:space="preserve"> </v>
      </c>
      <c r="F30" s="74" t="str">
        <f>IF(ISBLANK(Risikoanalyse!AL39), " ", Risikoanalyse!AL39)</f>
        <v xml:space="preserve"> </v>
      </c>
      <c r="G30" s="74" t="str">
        <f>IF(ISBLANK(Risikoanalyse!AM39), " ", Risikoanalyse!AM39)</f>
        <v xml:space="preserve"> </v>
      </c>
      <c r="H30" s="74" t="str">
        <f>IF(ISBLANK(Risikoanalyse!AN39), " ", Risikoanalyse!AN39)</f>
        <v xml:space="preserve"> </v>
      </c>
      <c r="I30" s="75"/>
      <c r="J30" s="77"/>
      <c r="K30" s="1"/>
      <c r="L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"/>
      <c r="B31" s="5"/>
      <c r="C31" s="6"/>
      <c r="D31" s="5"/>
      <c r="E31" s="5"/>
      <c r="F31" s="5"/>
      <c r="G31" s="5"/>
      <c r="H31" s="5"/>
      <c r="I31" s="5"/>
      <c r="J31" s="5"/>
      <c r="M31" s="6"/>
      <c r="N31" s="6"/>
      <c r="O31" s="6"/>
      <c r="P31" s="6"/>
      <c r="Q31" s="6"/>
      <c r="R31" s="6"/>
      <c r="S31" s="6"/>
      <c r="T31" s="6"/>
    </row>
    <row r="32" spans="1:30" x14ac:dyDescent="0.2">
      <c r="A32" s="1"/>
      <c r="B32" s="5"/>
      <c r="C32" s="6"/>
      <c r="D32" s="5"/>
      <c r="E32" s="5"/>
      <c r="F32" s="5"/>
      <c r="G32" s="5"/>
      <c r="H32" s="5"/>
      <c r="I32" s="5"/>
      <c r="J32" s="5"/>
      <c r="M32" s="6"/>
      <c r="N32" s="6"/>
      <c r="O32" s="6"/>
      <c r="P32" s="6"/>
      <c r="Q32" s="6"/>
      <c r="R32" s="6"/>
      <c r="S32" s="6"/>
      <c r="T32" s="6"/>
    </row>
    <row r="33" spans="1:30" x14ac:dyDescent="0.2">
      <c r="A33" s="1"/>
      <c r="B33" s="5"/>
      <c r="C33" s="6"/>
      <c r="D33" s="5"/>
      <c r="E33" s="5"/>
      <c r="F33" s="5"/>
      <c r="G33" s="5"/>
      <c r="H33" s="5"/>
      <c r="I33" s="5"/>
      <c r="J33" s="5"/>
      <c r="M33" s="6"/>
      <c r="N33" s="6"/>
      <c r="O33" s="6"/>
      <c r="P33" s="6"/>
      <c r="Q33" s="6"/>
      <c r="R33" s="6"/>
      <c r="S33" s="6"/>
      <c r="T33" s="6"/>
    </row>
    <row r="34" spans="1:30" x14ac:dyDescent="0.2">
      <c r="A34" s="1"/>
      <c r="B34" s="5"/>
      <c r="C34" s="6"/>
      <c r="D34" s="5"/>
      <c r="E34" s="5"/>
      <c r="F34" s="5"/>
      <c r="G34" s="5"/>
      <c r="H34" s="5"/>
      <c r="I34" s="5"/>
      <c r="J34" s="5"/>
      <c r="M34" s="6"/>
      <c r="N34" s="6"/>
      <c r="O34" s="6"/>
      <c r="P34" s="6"/>
      <c r="Q34" s="6"/>
      <c r="R34" s="6"/>
      <c r="S34" s="6"/>
      <c r="T34" s="6"/>
    </row>
    <row r="35" spans="1:30" x14ac:dyDescent="0.2">
      <c r="A35" s="1"/>
      <c r="B35" s="5"/>
      <c r="C35" s="6"/>
      <c r="D35" s="5"/>
      <c r="E35" s="5"/>
      <c r="F35" s="5"/>
      <c r="G35" s="5"/>
      <c r="H35" s="5"/>
      <c r="I35" s="5"/>
      <c r="J35" s="5"/>
      <c r="M35" s="6"/>
      <c r="N35" s="6"/>
      <c r="O35" s="6"/>
      <c r="P35" s="6"/>
      <c r="Q35" s="6"/>
      <c r="R35" s="6"/>
      <c r="S35" s="6"/>
      <c r="T35" s="6"/>
    </row>
    <row r="36" spans="1:30" x14ac:dyDescent="0.2">
      <c r="A36" s="1"/>
      <c r="B36" s="5"/>
      <c r="C36" s="6"/>
      <c r="D36" s="5"/>
      <c r="E36" s="5"/>
      <c r="F36" s="5"/>
      <c r="G36" s="5"/>
      <c r="H36" s="5"/>
      <c r="I36" s="5"/>
      <c r="J36" s="5"/>
      <c r="M36" s="6"/>
      <c r="N36" s="6"/>
      <c r="O36" s="6"/>
      <c r="P36" s="6"/>
      <c r="Q36" s="6"/>
      <c r="R36" s="6"/>
      <c r="S36" s="6"/>
      <c r="T36" s="6"/>
    </row>
    <row r="37" spans="1:30" x14ac:dyDescent="0.2">
      <c r="A37" s="1"/>
      <c r="B37" s="5"/>
      <c r="C37" s="6"/>
      <c r="D37" s="5"/>
      <c r="E37" s="5"/>
      <c r="F37" s="5"/>
      <c r="G37" s="5"/>
      <c r="H37" s="5"/>
      <c r="I37" s="5"/>
      <c r="J37" s="5"/>
      <c r="M37" s="6"/>
      <c r="N37" s="6"/>
      <c r="O37" s="6"/>
      <c r="P37" s="6"/>
      <c r="Q37" s="6"/>
      <c r="R37" s="6"/>
      <c r="S37" s="6"/>
      <c r="T37" s="6"/>
    </row>
    <row r="38" spans="1:30" x14ac:dyDescent="0.2">
      <c r="A38" s="1"/>
      <c r="B38" s="5"/>
      <c r="C38" s="6"/>
      <c r="D38" s="5"/>
      <c r="E38" s="5"/>
      <c r="F38" s="5"/>
      <c r="G38" s="5"/>
      <c r="H38" s="5"/>
      <c r="I38" s="5"/>
      <c r="J38" s="5"/>
      <c r="M38" s="6"/>
      <c r="N38" s="6"/>
      <c r="O38" s="6"/>
      <c r="P38" s="6"/>
      <c r="Q38" s="6"/>
      <c r="R38" s="6"/>
      <c r="S38" s="6"/>
      <c r="T38" s="6"/>
    </row>
    <row r="39" spans="1:30" x14ac:dyDescent="0.2">
      <c r="A39" s="1"/>
      <c r="B39" s="5"/>
      <c r="C39" s="6"/>
      <c r="D39" s="5"/>
      <c r="E39" s="5"/>
      <c r="F39" s="5"/>
      <c r="G39" s="5"/>
      <c r="H39" s="5"/>
      <c r="I39" s="5"/>
      <c r="J39" s="5"/>
      <c r="M39" s="6"/>
      <c r="N39" s="6"/>
      <c r="O39" s="6"/>
      <c r="P39" s="6"/>
      <c r="Q39" s="6"/>
      <c r="R39" s="6"/>
      <c r="S39" s="6"/>
      <c r="T39" s="6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"/>
      <c r="B40" s="5"/>
      <c r="C40" s="6"/>
      <c r="D40" s="5"/>
      <c r="E40" s="5"/>
      <c r="F40" s="5"/>
      <c r="G40" s="5"/>
      <c r="H40" s="5"/>
      <c r="I40" s="5"/>
      <c r="J40" s="5"/>
      <c r="M40" s="6"/>
      <c r="N40" s="6"/>
      <c r="O40" s="6"/>
      <c r="P40" s="6"/>
      <c r="Q40" s="6"/>
      <c r="R40" s="6"/>
      <c r="S40" s="6"/>
      <c r="T40" s="6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"/>
      <c r="B41" s="5"/>
      <c r="C41" s="6"/>
      <c r="D41" s="5"/>
      <c r="E41" s="5"/>
      <c r="F41" s="5"/>
      <c r="G41" s="5"/>
      <c r="H41" s="5"/>
      <c r="I41" s="5"/>
      <c r="J41" s="5"/>
      <c r="M41" s="6"/>
      <c r="N41" s="6"/>
      <c r="O41" s="6"/>
      <c r="P41" s="6"/>
      <c r="Q41" s="6"/>
      <c r="R41" s="6"/>
      <c r="S41" s="6"/>
      <c r="T41" s="6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"/>
      <c r="B42" s="5"/>
      <c r="C42" s="6"/>
      <c r="D42" s="5"/>
      <c r="E42" s="5"/>
      <c r="F42" s="5"/>
      <c r="G42" s="5"/>
      <c r="H42" s="5"/>
      <c r="I42" s="5"/>
      <c r="J42" s="5"/>
      <c r="M42" s="6"/>
      <c r="N42" s="6"/>
      <c r="O42" s="6"/>
      <c r="P42" s="6"/>
      <c r="Q42" s="6"/>
      <c r="R42" s="6"/>
      <c r="S42" s="6"/>
      <c r="T42" s="6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"/>
      <c r="B43" s="5"/>
      <c r="C43" s="6"/>
      <c r="D43" s="5"/>
      <c r="E43" s="5"/>
      <c r="F43" s="5"/>
      <c r="G43" s="5"/>
      <c r="H43" s="5"/>
      <c r="I43" s="5"/>
      <c r="J43" s="5"/>
      <c r="M43" s="6"/>
      <c r="N43" s="6"/>
      <c r="O43" s="6"/>
      <c r="P43" s="6"/>
      <c r="Q43" s="6"/>
      <c r="R43" s="6"/>
      <c r="S43" s="6"/>
      <c r="T43" s="6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"/>
      <c r="B44" s="5"/>
      <c r="C44" s="6"/>
      <c r="D44" s="5"/>
      <c r="E44" s="5"/>
      <c r="F44" s="5"/>
      <c r="G44" s="5"/>
      <c r="H44" s="5"/>
      <c r="I44" s="5"/>
      <c r="J44" s="5"/>
      <c r="M44" s="6"/>
      <c r="N44" s="6"/>
      <c r="O44" s="6"/>
      <c r="P44" s="6"/>
      <c r="Q44" s="6"/>
      <c r="R44" s="6"/>
      <c r="S44" s="6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"/>
      <c r="B45" s="5"/>
      <c r="C45" s="6"/>
      <c r="D45" s="5"/>
      <c r="E45" s="5"/>
      <c r="F45" s="5"/>
      <c r="G45" s="5"/>
      <c r="H45" s="5"/>
      <c r="I45" s="5"/>
      <c r="J45" s="5"/>
      <c r="M45" s="6"/>
      <c r="N45" s="6"/>
      <c r="O45" s="6"/>
      <c r="P45" s="6"/>
      <c r="Q45" s="6"/>
      <c r="R45" s="6"/>
      <c r="S45" s="6"/>
      <c r="T45" s="6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5"/>
      <c r="C46" s="6"/>
      <c r="D46" s="5"/>
      <c r="E46" s="5"/>
      <c r="F46" s="5"/>
      <c r="G46" s="5"/>
      <c r="H46" s="5"/>
      <c r="I46" s="5"/>
      <c r="J46" s="5"/>
      <c r="M46" s="6"/>
      <c r="N46" s="6"/>
      <c r="O46" s="6"/>
      <c r="P46" s="6"/>
      <c r="Q46" s="6"/>
      <c r="R46" s="6"/>
      <c r="S46" s="6"/>
      <c r="T46" s="6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5"/>
      <c r="C47" s="6"/>
      <c r="D47" s="5"/>
      <c r="E47" s="5"/>
      <c r="F47" s="5"/>
      <c r="G47" s="5"/>
      <c r="H47" s="5"/>
      <c r="I47" s="5"/>
      <c r="J47" s="5"/>
      <c r="M47" s="6"/>
      <c r="N47" s="6"/>
      <c r="O47" s="6"/>
      <c r="P47" s="6"/>
      <c r="Q47" s="6"/>
      <c r="R47" s="6"/>
      <c r="S47" s="6"/>
      <c r="T47" s="6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5"/>
      <c r="C48" s="6"/>
      <c r="D48" s="5"/>
      <c r="E48" s="5"/>
      <c r="F48" s="5"/>
      <c r="G48" s="5"/>
      <c r="H48" s="5"/>
      <c r="I48" s="5"/>
      <c r="J48" s="5"/>
      <c r="M48" s="6"/>
      <c r="N48" s="6"/>
      <c r="O48" s="6"/>
      <c r="P48" s="6"/>
      <c r="Q48" s="6"/>
      <c r="R48" s="6"/>
      <c r="S48" s="6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5"/>
      <c r="C49" s="6"/>
      <c r="D49" s="5"/>
      <c r="E49" s="5"/>
      <c r="F49" s="5"/>
      <c r="G49" s="5"/>
      <c r="H49" s="5"/>
      <c r="I49" s="5"/>
      <c r="J49" s="5"/>
      <c r="M49" s="6"/>
      <c r="N49" s="6"/>
      <c r="O49" s="6"/>
      <c r="P49" s="6"/>
      <c r="Q49" s="6"/>
      <c r="R49" s="6"/>
      <c r="S49" s="6"/>
      <c r="T49" s="6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5"/>
      <c r="C50" s="6"/>
      <c r="D50" s="5"/>
      <c r="E50" s="5"/>
      <c r="F50" s="5"/>
      <c r="G50" s="5"/>
      <c r="H50" s="5"/>
      <c r="I50" s="5"/>
      <c r="J50" s="5"/>
      <c r="M50" s="6"/>
      <c r="N50" s="6"/>
      <c r="O50" s="6"/>
      <c r="P50" s="6"/>
      <c r="Q50" s="6"/>
      <c r="R50" s="6"/>
      <c r="S50" s="6"/>
      <c r="T50" s="6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5"/>
      <c r="C51" s="6"/>
      <c r="D51" s="5"/>
      <c r="E51" s="5"/>
      <c r="F51" s="5"/>
      <c r="G51" s="5"/>
      <c r="H51" s="5"/>
      <c r="I51" s="5"/>
      <c r="J51" s="5"/>
      <c r="M51" s="6"/>
      <c r="N51" s="6"/>
      <c r="O51" s="6"/>
      <c r="P51" s="6"/>
      <c r="Q51" s="6"/>
      <c r="R51" s="6"/>
      <c r="S51" s="6"/>
      <c r="T51" s="6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5"/>
      <c r="C52" s="6"/>
      <c r="D52" s="5"/>
      <c r="E52" s="5"/>
      <c r="F52" s="5"/>
      <c r="G52" s="5"/>
      <c r="H52" s="5"/>
      <c r="I52" s="5"/>
      <c r="J52" s="5"/>
      <c r="M52" s="6"/>
      <c r="N52" s="6"/>
      <c r="O52" s="6"/>
      <c r="P52" s="6"/>
      <c r="Q52" s="6"/>
      <c r="R52" s="6"/>
      <c r="S52" s="6"/>
      <c r="T52" s="6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5"/>
      <c r="C53" s="6"/>
      <c r="D53" s="5"/>
      <c r="E53" s="5"/>
      <c r="F53" s="5"/>
      <c r="G53" s="5"/>
      <c r="H53" s="5"/>
      <c r="I53" s="5"/>
      <c r="J53" s="5"/>
      <c r="M53" s="6"/>
      <c r="N53" s="6"/>
      <c r="O53" s="6"/>
      <c r="P53" s="6"/>
      <c r="Q53" s="6"/>
      <c r="R53" s="6"/>
      <c r="S53" s="6"/>
      <c r="T53" s="6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5"/>
      <c r="C54" s="6"/>
      <c r="D54" s="5"/>
      <c r="E54" s="5"/>
      <c r="F54" s="5"/>
      <c r="G54" s="5"/>
      <c r="H54" s="5"/>
      <c r="I54" s="5"/>
      <c r="J54" s="5"/>
      <c r="M54" s="6"/>
      <c r="N54" s="6"/>
      <c r="O54" s="6"/>
      <c r="P54" s="6"/>
      <c r="Q54" s="6"/>
      <c r="R54" s="6"/>
      <c r="S54" s="6"/>
      <c r="T54" s="6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5"/>
      <c r="C55" s="6"/>
      <c r="D55" s="5"/>
      <c r="E55" s="5"/>
      <c r="F55" s="5"/>
      <c r="G55" s="5"/>
      <c r="H55" s="5"/>
      <c r="I55" s="5"/>
      <c r="J55" s="5"/>
      <c r="M55" s="6"/>
      <c r="N55" s="6"/>
      <c r="O55" s="6"/>
      <c r="P55" s="6"/>
      <c r="Q55" s="6"/>
      <c r="R55" s="6"/>
      <c r="S55" s="6"/>
      <c r="T55" s="6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5"/>
      <c r="C56" s="6"/>
      <c r="D56" s="5"/>
      <c r="E56" s="5"/>
      <c r="F56" s="5"/>
      <c r="G56" s="5"/>
      <c r="H56" s="5"/>
      <c r="I56" s="5"/>
      <c r="J56" s="5"/>
      <c r="M56" s="6"/>
      <c r="N56" s="6"/>
      <c r="O56" s="6"/>
      <c r="P56" s="6"/>
      <c r="Q56" s="6"/>
      <c r="R56" s="6"/>
      <c r="S56" s="6"/>
      <c r="T56" s="6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5"/>
      <c r="C57" s="6"/>
      <c r="D57" s="5"/>
      <c r="E57" s="5"/>
      <c r="F57" s="5"/>
      <c r="G57" s="5"/>
      <c r="H57" s="5"/>
      <c r="I57" s="5"/>
      <c r="J57" s="5"/>
      <c r="M57" s="6"/>
      <c r="N57" s="6"/>
      <c r="O57" s="6"/>
      <c r="P57" s="6"/>
      <c r="Q57" s="6"/>
      <c r="R57" s="6"/>
      <c r="S57" s="6"/>
      <c r="T57" s="6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5"/>
      <c r="C58" s="6"/>
      <c r="D58" s="5"/>
      <c r="E58" s="5"/>
      <c r="F58" s="5"/>
      <c r="G58" s="5"/>
      <c r="H58" s="5"/>
      <c r="I58" s="5"/>
      <c r="J58" s="5"/>
      <c r="M58" s="6"/>
      <c r="N58" s="6"/>
      <c r="O58" s="6"/>
      <c r="P58" s="6"/>
      <c r="Q58" s="6"/>
      <c r="R58" s="6"/>
      <c r="S58" s="6"/>
      <c r="T58" s="6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5"/>
      <c r="C59" s="6"/>
      <c r="D59" s="5"/>
      <c r="E59" s="5"/>
      <c r="F59" s="5"/>
      <c r="G59" s="5"/>
      <c r="H59" s="5"/>
      <c r="I59" s="5"/>
      <c r="J59" s="5"/>
      <c r="M59" s="6"/>
      <c r="N59" s="6"/>
      <c r="O59" s="6"/>
      <c r="P59" s="6"/>
      <c r="Q59" s="6"/>
      <c r="R59" s="6"/>
      <c r="S59" s="6"/>
      <c r="T59" s="6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5"/>
      <c r="C60" s="6"/>
      <c r="D60" s="5"/>
      <c r="E60" s="5"/>
      <c r="F60" s="5"/>
      <c r="G60" s="5"/>
      <c r="H60" s="5"/>
      <c r="I60" s="5"/>
      <c r="J60" s="5"/>
      <c r="M60" s="6"/>
      <c r="N60" s="6"/>
      <c r="O60" s="6"/>
      <c r="P60" s="6"/>
      <c r="Q60" s="6"/>
      <c r="R60" s="6"/>
      <c r="S60" s="6"/>
      <c r="T60" s="6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5"/>
      <c r="C61" s="6"/>
      <c r="D61" s="5"/>
      <c r="E61" s="5"/>
      <c r="F61" s="5"/>
      <c r="G61" s="5"/>
      <c r="H61" s="5"/>
      <c r="I61" s="5"/>
      <c r="J61" s="5"/>
      <c r="M61" s="6"/>
      <c r="N61" s="6"/>
      <c r="O61" s="6"/>
      <c r="P61" s="6"/>
      <c r="Q61" s="6"/>
      <c r="R61" s="6"/>
      <c r="S61" s="6"/>
      <c r="T61" s="6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5"/>
      <c r="C62" s="6"/>
      <c r="D62" s="5"/>
      <c r="E62" s="5"/>
      <c r="F62" s="5"/>
      <c r="G62" s="5"/>
      <c r="H62" s="5"/>
      <c r="I62" s="5"/>
      <c r="J62" s="5"/>
      <c r="M62" s="6"/>
      <c r="N62" s="6"/>
      <c r="O62" s="6"/>
      <c r="P62" s="6"/>
      <c r="Q62" s="6"/>
      <c r="R62" s="6"/>
      <c r="S62" s="6"/>
      <c r="T62" s="6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5"/>
      <c r="C63" s="6"/>
      <c r="D63" s="5"/>
      <c r="E63" s="5"/>
      <c r="F63" s="5"/>
      <c r="G63" s="5"/>
      <c r="H63" s="5"/>
      <c r="I63" s="5"/>
      <c r="J63" s="5"/>
      <c r="M63" s="6"/>
      <c r="N63" s="6"/>
      <c r="O63" s="6"/>
      <c r="P63" s="6"/>
      <c r="Q63" s="6"/>
      <c r="R63" s="6"/>
      <c r="S63" s="6"/>
      <c r="T63" s="6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5"/>
      <c r="C64" s="6"/>
      <c r="D64" s="5"/>
      <c r="E64" s="5"/>
      <c r="F64" s="5"/>
      <c r="G64" s="5"/>
      <c r="H64" s="5"/>
      <c r="I64" s="5"/>
      <c r="J64" s="5"/>
      <c r="M64" s="6"/>
      <c r="N64" s="6"/>
      <c r="O64" s="6"/>
      <c r="P64" s="6"/>
      <c r="Q64" s="6"/>
      <c r="R64" s="6"/>
      <c r="S64" s="6"/>
      <c r="T64" s="6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5"/>
      <c r="C65" s="6"/>
      <c r="D65" s="5"/>
      <c r="E65" s="5"/>
      <c r="F65" s="5"/>
      <c r="G65" s="5"/>
      <c r="H65" s="5"/>
      <c r="I65" s="5"/>
      <c r="J65" s="5"/>
      <c r="M65" s="6"/>
      <c r="N65" s="6"/>
      <c r="O65" s="6"/>
      <c r="P65" s="6"/>
      <c r="Q65" s="6"/>
      <c r="R65" s="6"/>
      <c r="S65" s="6"/>
      <c r="T65" s="6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5"/>
      <c r="C66" s="6"/>
      <c r="D66" s="5"/>
      <c r="E66" s="5"/>
      <c r="F66" s="5"/>
      <c r="G66" s="5"/>
      <c r="H66" s="5"/>
      <c r="I66" s="5"/>
      <c r="J66" s="5"/>
      <c r="M66" s="6"/>
      <c r="N66" s="6"/>
      <c r="O66" s="6"/>
      <c r="P66" s="6"/>
      <c r="Q66" s="6"/>
      <c r="R66" s="6"/>
      <c r="S66" s="6"/>
      <c r="T66" s="6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5"/>
      <c r="C67" s="6"/>
      <c r="D67" s="5"/>
      <c r="E67" s="5"/>
      <c r="F67" s="5"/>
      <c r="G67" s="5"/>
      <c r="H67" s="5"/>
      <c r="I67" s="5"/>
      <c r="J67" s="5"/>
      <c r="M67" s="6"/>
      <c r="N67" s="6"/>
      <c r="O67" s="6"/>
      <c r="P67" s="6"/>
      <c r="Q67" s="6"/>
      <c r="R67" s="6"/>
      <c r="S67" s="6"/>
      <c r="T67" s="6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5"/>
      <c r="C68" s="6"/>
      <c r="D68" s="5"/>
      <c r="E68" s="5"/>
      <c r="F68" s="5"/>
      <c r="G68" s="5"/>
      <c r="H68" s="5"/>
      <c r="I68" s="5"/>
      <c r="J68" s="5"/>
      <c r="M68" s="6"/>
      <c r="N68" s="6"/>
      <c r="O68" s="6"/>
      <c r="P68" s="6"/>
      <c r="Q68" s="6"/>
      <c r="R68" s="6"/>
      <c r="S68" s="6"/>
      <c r="T68" s="6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5"/>
      <c r="C69" s="6"/>
      <c r="D69" s="5"/>
      <c r="E69" s="5"/>
      <c r="F69" s="5"/>
      <c r="G69" s="5"/>
      <c r="H69" s="5"/>
      <c r="I69" s="5"/>
      <c r="J69" s="5"/>
      <c r="M69" s="6"/>
      <c r="N69" s="6"/>
      <c r="O69" s="6"/>
      <c r="P69" s="6"/>
      <c r="Q69" s="6"/>
      <c r="R69" s="6"/>
      <c r="S69" s="6"/>
      <c r="T69" s="6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5"/>
      <c r="C70" s="6"/>
      <c r="D70" s="5"/>
      <c r="E70" s="5"/>
      <c r="F70" s="5"/>
      <c r="G70" s="5"/>
      <c r="H70" s="5"/>
      <c r="I70" s="5"/>
      <c r="J70" s="5"/>
      <c r="M70" s="6"/>
      <c r="N70" s="6"/>
      <c r="O70" s="6"/>
      <c r="P70" s="6"/>
      <c r="Q70" s="6"/>
      <c r="R70" s="6"/>
      <c r="S70" s="6"/>
      <c r="T70" s="6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5"/>
      <c r="C71" s="6"/>
      <c r="D71" s="5"/>
      <c r="E71" s="5"/>
      <c r="F71" s="5"/>
      <c r="G71" s="5"/>
      <c r="H71" s="5"/>
      <c r="I71" s="5"/>
      <c r="J71" s="5"/>
      <c r="M71" s="6"/>
      <c r="N71" s="6"/>
      <c r="O71" s="6"/>
      <c r="P71" s="6"/>
      <c r="Q71" s="6"/>
      <c r="R71" s="6"/>
      <c r="S71" s="6"/>
      <c r="T71" s="6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5"/>
      <c r="C72" s="6"/>
      <c r="D72" s="5"/>
      <c r="E72" s="5"/>
      <c r="F72" s="5"/>
      <c r="G72" s="5"/>
      <c r="H72" s="5"/>
      <c r="I72" s="5"/>
      <c r="J72" s="5"/>
      <c r="M72" s="6"/>
      <c r="N72" s="6"/>
      <c r="O72" s="6"/>
      <c r="P72" s="6"/>
      <c r="Q72" s="6"/>
      <c r="R72" s="6"/>
      <c r="S72" s="6"/>
      <c r="T72" s="6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5"/>
      <c r="C73" s="6"/>
      <c r="D73" s="5"/>
      <c r="E73" s="5"/>
      <c r="F73" s="5"/>
      <c r="G73" s="5"/>
      <c r="H73" s="5"/>
      <c r="I73" s="5"/>
      <c r="J73" s="5"/>
      <c r="M73" s="6"/>
      <c r="N73" s="6"/>
      <c r="O73" s="6"/>
      <c r="P73" s="6"/>
      <c r="Q73" s="6"/>
      <c r="R73" s="6"/>
      <c r="S73" s="6"/>
      <c r="T73" s="6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5"/>
      <c r="C74" s="6"/>
      <c r="D74" s="5"/>
      <c r="E74" s="5"/>
      <c r="F74" s="5"/>
      <c r="G74" s="5"/>
      <c r="H74" s="5"/>
      <c r="I74" s="5"/>
      <c r="J74" s="5"/>
      <c r="M74" s="6"/>
      <c r="N74" s="6"/>
      <c r="O74" s="6"/>
      <c r="P74" s="6"/>
      <c r="Q74" s="6"/>
      <c r="R74" s="6"/>
      <c r="S74" s="6"/>
      <c r="T74" s="6"/>
      <c r="U74" s="1"/>
      <c r="V74" s="1"/>
      <c r="W74" s="1"/>
      <c r="X74" s="1"/>
      <c r="Y74" s="1"/>
      <c r="Z74" s="1"/>
      <c r="AA74" s="1"/>
      <c r="AB74" s="1"/>
      <c r="AC74" s="1"/>
      <c r="AD74" s="1"/>
    </row>
  </sheetData>
  <mergeCells count="9">
    <mergeCell ref="I7:I8"/>
    <mergeCell ref="B6:I6"/>
    <mergeCell ref="B7:B8"/>
    <mergeCell ref="C7:C8"/>
    <mergeCell ref="D7:D8"/>
    <mergeCell ref="E7:E8"/>
    <mergeCell ref="F7:F8"/>
    <mergeCell ref="G7:G8"/>
    <mergeCell ref="H7:H8"/>
  </mergeCells>
  <conditionalFormatting sqref="B11:H11 B18:H18 B24:H25 B9:H9 B20:H20 B22:H22 B27:H27 B29:H29">
    <cfRule type="expression" dxfId="58" priority="6">
      <formula>$B9=0</formula>
    </cfRule>
  </conditionalFormatting>
  <conditionalFormatting sqref="B10:H10 B12:H17 B23:H23 B30:H30">
    <cfRule type="expression" dxfId="57" priority="5">
      <formula>B10=0</formula>
    </cfRule>
  </conditionalFormatting>
  <conditionalFormatting sqref="B19:H19">
    <cfRule type="expression" dxfId="56" priority="4">
      <formula>B19=0</formula>
    </cfRule>
  </conditionalFormatting>
  <conditionalFormatting sqref="B21:H21">
    <cfRule type="expression" dxfId="55" priority="3">
      <formula>B21=0</formula>
    </cfRule>
  </conditionalFormatting>
  <conditionalFormatting sqref="B26:H26">
    <cfRule type="expression" dxfId="54" priority="2">
      <formula>B26=0</formula>
    </cfRule>
  </conditionalFormatting>
  <conditionalFormatting sqref="B28:H28">
    <cfRule type="expression" dxfId="53" priority="1">
      <formula>B28=0</formula>
    </cfRule>
  </conditionalFormatting>
  <dataValidations count="1">
    <dataValidation type="list" allowBlank="1" showInputMessage="1" showErrorMessage="1" sqref="C4">
      <formula1>Vaelg_haandtering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D9E799E7E8524B923206CADB8AC00F" ma:contentTypeVersion="0" ma:contentTypeDescription="Opret et nyt dokument." ma:contentTypeScope="" ma:versionID="e14a96fdbc9780443c13da838deb629b">
  <xsd:schema xmlns:xsd="http://www.w3.org/2001/XMLSchema" xmlns:p="http://schemas.microsoft.com/office/2006/metadata/properties" targetNamespace="http://schemas.microsoft.com/office/2006/metadata/properties" ma:root="true" ma:fieldsID="79458e8cc01bc5f1f076b1628d37ae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D19820F-2BE5-434F-8E69-38211902D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3A6FA-B740-40C5-B30A-FE4E0AC1447E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F81972-9309-4B52-A133-241CA2AF532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EC6677-8C66-499B-83A3-17590D742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13</vt:i4>
      </vt:variant>
    </vt:vector>
  </HeadingPairs>
  <TitlesOfParts>
    <vt:vector size="17" baseType="lpstr">
      <vt:lpstr>Risikoanalyse</vt:lpstr>
      <vt:lpstr>Lister</vt:lpstr>
      <vt:lpstr>Versionshistorik Mads</vt:lpstr>
      <vt:lpstr>Risikohåndtering</vt:lpstr>
      <vt:lpstr>Eskalation</vt:lpstr>
      <vt:lpstr>Fase</vt:lpstr>
      <vt:lpstr>janej</vt:lpstr>
      <vt:lpstr>Kvalitet</vt:lpstr>
      <vt:lpstr>Primaert_formaal</vt:lpstr>
      <vt:lpstr>Risikogruppe</vt:lpstr>
      <vt:lpstr>Risikotype</vt:lpstr>
      <vt:lpstr>Skala</vt:lpstr>
      <vt:lpstr>Status</vt:lpstr>
      <vt:lpstr>Tiltag</vt:lpstr>
      <vt:lpstr>Risikoanalyse!Udskriftsområde</vt:lpstr>
      <vt:lpstr>Vaelg_haandtering</vt:lpstr>
      <vt:lpstr>Vaelgfase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Otto Nielsen</dc:creator>
  <cp:lastModifiedBy>Tanja Haagh Jensen</cp:lastModifiedBy>
  <cp:lastPrinted>2015-06-03T09:17:34Z</cp:lastPrinted>
  <dcterms:created xsi:type="dcterms:W3CDTF">1997-11-13T17:56:20Z</dcterms:created>
  <dcterms:modified xsi:type="dcterms:W3CDTF">2015-06-11T14:39:16Z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Dokument</vt:lpwstr>
  </property>
</Properties>
</file>